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50" windowWidth="18120" windowHeight="9150" tabRatio="886" firstSheet="6" activeTab="6"/>
  </bookViews>
  <sheets>
    <sheet name="ЕДВ" sheetId="1" r:id="rId1"/>
    <sheet name="РЕДК" sheetId="2" r:id="rId2"/>
    <sheet name="ЕДК-многодет" sheetId="43" r:id="rId3"/>
    <sheet name="ЕДК-село" sheetId="5" r:id="rId4"/>
    <sheet name="субсидии" sheetId="30" r:id="rId5"/>
    <sheet name="ДП" sheetId="7" r:id="rId6"/>
    <sheet name="ЕДВ на 3-го" sheetId="47" r:id="rId7"/>
    <sheet name="бер и корм" sheetId="8" r:id="rId8"/>
    <sheet name="ОблМСП" sheetId="52" r:id="rId9"/>
    <sheet name="Иные МСП" sheetId="41" r:id="rId10"/>
    <sheet name="ВОВ" sheetId="33" r:id="rId11"/>
    <sheet name="федрегистр" sheetId="12" r:id="rId12"/>
    <sheet name="инвалиды" sheetId="13" r:id="rId13"/>
    <sheet name="ФЕДК" sheetId="45" r:id="rId14"/>
    <sheet name="1,5" sheetId="29" r:id="rId15"/>
    <sheet name="475+142" sheetId="27" r:id="rId16"/>
    <sheet name="актуальные" sheetId="25" r:id="rId17"/>
    <sheet name="Чис.многод.сем" sheetId="37" r:id="rId18"/>
    <sheet name="зубопротезирование" sheetId="49" r:id="rId19"/>
    <sheet name="доноры" sheetId="50" r:id="rId20"/>
    <sheet name="маткапитал" sheetId="51" r:id="rId21"/>
    <sheet name="ЧАЭС" sheetId="53" r:id="rId22"/>
  </sheets>
  <definedNames>
    <definedName name="_xlnm.Database" localSheetId="5">ДП!#REF!</definedName>
    <definedName name="_xlnm.Database">#REF!</definedName>
    <definedName name="_xlnm.Print_Area" localSheetId="16">актуальные!$A$1:$D$21</definedName>
    <definedName name="_xlnm.Print_Area" localSheetId="10">ВОВ!$A$1:$N$32</definedName>
    <definedName name="_xlnm.Print_Area" localSheetId="2">'ЕДК-многодет'!$A$1:$AB$26</definedName>
    <definedName name="_xlnm.Print_Area" localSheetId="4">субсидии!$A$1:$F$23</definedName>
    <definedName name="_xlnm.Print_Area" localSheetId="21">ЧАЭС!$A$1:$C$24</definedName>
  </definedNames>
  <calcPr calcId="145621"/>
</workbook>
</file>

<file path=xl/calcChain.xml><?xml version="1.0" encoding="utf-8"?>
<calcChain xmlns="http://schemas.openxmlformats.org/spreadsheetml/2006/main">
  <c r="F24" i="47" l="1"/>
  <c r="E24" i="47"/>
  <c r="D24" i="47"/>
  <c r="C24" i="47"/>
  <c r="M24" i="51"/>
  <c r="L24" i="51"/>
  <c r="K24" i="51"/>
  <c r="J24" i="51"/>
  <c r="I24" i="51"/>
  <c r="H24" i="51"/>
  <c r="G24" i="51"/>
  <c r="F24" i="51"/>
  <c r="E24" i="51"/>
  <c r="D24" i="51"/>
  <c r="C24" i="51"/>
  <c r="F27" i="50" l="1"/>
  <c r="E27" i="50"/>
  <c r="D27" i="50"/>
  <c r="C27" i="50"/>
  <c r="D21" i="49"/>
  <c r="C21" i="49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23" i="37" l="1"/>
  <c r="D21" i="25" l="1"/>
  <c r="C21" i="25"/>
  <c r="S26" i="29"/>
  <c r="L26" i="29"/>
  <c r="G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E11" i="29"/>
  <c r="Q10" i="29"/>
  <c r="P10" i="29"/>
  <c r="N10" i="29"/>
  <c r="J10" i="29"/>
  <c r="I10" i="29"/>
  <c r="H10" i="29"/>
  <c r="E10" i="29"/>
  <c r="E26" i="29" s="1"/>
  <c r="Q9" i="29"/>
  <c r="P9" i="29"/>
  <c r="N9" i="29"/>
  <c r="J9" i="29"/>
  <c r="J26" i="29" s="1"/>
  <c r="I9" i="29"/>
  <c r="I26" i="29" s="1"/>
  <c r="H9" i="29"/>
  <c r="E9" i="29"/>
  <c r="Q8" i="29"/>
  <c r="Q26" i="29" s="1"/>
  <c r="P8" i="29"/>
  <c r="P26" i="29" s="1"/>
  <c r="N8" i="29"/>
  <c r="N26" i="29" s="1"/>
  <c r="J8" i="29"/>
  <c r="I8" i="29"/>
  <c r="H8" i="29"/>
  <c r="H26" i="29" s="1"/>
  <c r="E8" i="29"/>
  <c r="J18" i="45"/>
  <c r="I18" i="45"/>
  <c r="N23" i="13"/>
  <c r="M23" i="13"/>
  <c r="L23" i="13"/>
  <c r="K23" i="13"/>
  <c r="J23" i="13"/>
  <c r="H23" i="13"/>
  <c r="G23" i="13"/>
  <c r="E23" i="13"/>
  <c r="D23" i="13"/>
  <c r="O22" i="13"/>
  <c r="I22" i="13"/>
  <c r="F22" i="13"/>
  <c r="C22" i="13"/>
  <c r="O21" i="13"/>
  <c r="I21" i="13"/>
  <c r="F21" i="13"/>
  <c r="C21" i="13"/>
  <c r="O20" i="13"/>
  <c r="I20" i="13"/>
  <c r="F20" i="13"/>
  <c r="C20" i="13"/>
  <c r="O19" i="13"/>
  <c r="I19" i="13"/>
  <c r="F19" i="13"/>
  <c r="C19" i="13"/>
  <c r="O18" i="13"/>
  <c r="I18" i="13"/>
  <c r="F18" i="13"/>
  <c r="C18" i="13"/>
  <c r="O17" i="13"/>
  <c r="I17" i="13"/>
  <c r="F17" i="13"/>
  <c r="C17" i="13"/>
  <c r="O16" i="13"/>
  <c r="I16" i="13"/>
  <c r="F16" i="13"/>
  <c r="C16" i="13"/>
  <c r="O15" i="13"/>
  <c r="I15" i="13"/>
  <c r="F15" i="13"/>
  <c r="C15" i="13"/>
  <c r="O14" i="13"/>
  <c r="I14" i="13"/>
  <c r="F14" i="13"/>
  <c r="C14" i="13"/>
  <c r="O13" i="13"/>
  <c r="I13" i="13"/>
  <c r="F13" i="13"/>
  <c r="C13" i="13"/>
  <c r="O12" i="13"/>
  <c r="I12" i="13"/>
  <c r="F12" i="13"/>
  <c r="C12" i="13"/>
  <c r="O11" i="13"/>
  <c r="I11" i="13"/>
  <c r="F11" i="13"/>
  <c r="C11" i="13"/>
  <c r="O10" i="13"/>
  <c r="I10" i="13"/>
  <c r="F10" i="13"/>
  <c r="C10" i="13"/>
  <c r="O9" i="13"/>
  <c r="I9" i="13"/>
  <c r="F9" i="13"/>
  <c r="C9" i="13"/>
  <c r="O8" i="13"/>
  <c r="I8" i="13"/>
  <c r="F8" i="13"/>
  <c r="C8" i="13"/>
  <c r="O7" i="13"/>
  <c r="I7" i="13"/>
  <c r="F7" i="13"/>
  <c r="C7" i="13"/>
  <c r="O6" i="13"/>
  <c r="I6" i="13"/>
  <c r="F6" i="13"/>
  <c r="C6" i="13"/>
  <c r="O5" i="13"/>
  <c r="O23" i="13" s="1"/>
  <c r="I5" i="13"/>
  <c r="I23" i="13" s="1"/>
  <c r="F5" i="13"/>
  <c r="F23" i="13" s="1"/>
  <c r="C5" i="13"/>
  <c r="C23" i="13" s="1"/>
  <c r="N26" i="33" l="1"/>
  <c r="M26" i="33"/>
  <c r="L26" i="33"/>
  <c r="K26" i="33"/>
  <c r="J26" i="33"/>
  <c r="I26" i="33"/>
  <c r="G26" i="33"/>
  <c r="F26" i="33"/>
  <c r="D26" i="33"/>
  <c r="K25" i="33"/>
  <c r="H25" i="33"/>
  <c r="E25" i="33"/>
  <c r="C25" i="33"/>
  <c r="K24" i="33"/>
  <c r="H24" i="33"/>
  <c r="E24" i="33"/>
  <c r="C24" i="33"/>
  <c r="K23" i="33"/>
  <c r="H23" i="33"/>
  <c r="E23" i="33"/>
  <c r="C23" i="33"/>
  <c r="K22" i="33"/>
  <c r="H22" i="33"/>
  <c r="E22" i="33"/>
  <c r="C22" i="33"/>
  <c r="K21" i="33"/>
  <c r="H21" i="33"/>
  <c r="E21" i="33"/>
  <c r="C21" i="33"/>
  <c r="K20" i="33"/>
  <c r="H20" i="33"/>
  <c r="E20" i="33"/>
  <c r="C20" i="33"/>
  <c r="K19" i="33"/>
  <c r="H19" i="33"/>
  <c r="E19" i="33"/>
  <c r="C19" i="33"/>
  <c r="K18" i="33"/>
  <c r="H18" i="33"/>
  <c r="E18" i="33"/>
  <c r="C18" i="33"/>
  <c r="K17" i="33"/>
  <c r="H17" i="33"/>
  <c r="E17" i="33"/>
  <c r="C17" i="33"/>
  <c r="K16" i="33"/>
  <c r="H16" i="33"/>
  <c r="E16" i="33"/>
  <c r="C16" i="33"/>
  <c r="K15" i="33"/>
  <c r="H15" i="33"/>
  <c r="E15" i="33"/>
  <c r="C15" i="33"/>
  <c r="K14" i="33"/>
  <c r="H14" i="33"/>
  <c r="E14" i="33"/>
  <c r="C14" i="33"/>
  <c r="K13" i="33"/>
  <c r="H13" i="33"/>
  <c r="E13" i="33"/>
  <c r="C13" i="33"/>
  <c r="K12" i="33"/>
  <c r="H12" i="33"/>
  <c r="E12" i="33"/>
  <c r="C12" i="33"/>
  <c r="K11" i="33"/>
  <c r="H11" i="33"/>
  <c r="E11" i="33"/>
  <c r="C11" i="33"/>
  <c r="K10" i="33"/>
  <c r="H10" i="33"/>
  <c r="E10" i="33"/>
  <c r="C10" i="33"/>
  <c r="K9" i="33"/>
  <c r="H9" i="33"/>
  <c r="E9" i="33"/>
  <c r="C9" i="33"/>
  <c r="K8" i="33"/>
  <c r="H8" i="33"/>
  <c r="H26" i="33" s="1"/>
  <c r="E8" i="33"/>
  <c r="E26" i="33" s="1"/>
  <c r="C8" i="33"/>
  <c r="C26" i="33" s="1"/>
  <c r="F21" i="41"/>
  <c r="E21" i="41"/>
  <c r="D21" i="41"/>
  <c r="C21" i="41"/>
  <c r="I29" i="8" l="1"/>
  <c r="C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K23" i="52"/>
  <c r="D23" i="52"/>
  <c r="C23" i="52"/>
  <c r="F23" i="30"/>
  <c r="E23" i="30"/>
  <c r="D23" i="30"/>
  <c r="C23" i="30"/>
  <c r="AI28" i="5" l="1"/>
  <c r="AI27" i="5"/>
  <c r="S24" i="43" l="1"/>
  <c r="N23" i="43"/>
  <c r="H23" i="43"/>
  <c r="O23" i="43" s="1"/>
  <c r="O22" i="43"/>
  <c r="N22" i="43"/>
  <c r="H22" i="43"/>
  <c r="O21" i="43"/>
  <c r="N21" i="43"/>
  <c r="H21" i="43"/>
  <c r="N20" i="43"/>
  <c r="H20" i="43"/>
  <c r="O20" i="43" s="1"/>
  <c r="N19" i="43"/>
  <c r="H19" i="43"/>
  <c r="O19" i="43" s="1"/>
  <c r="O18" i="43"/>
  <c r="N18" i="43"/>
  <c r="H18" i="43"/>
  <c r="O17" i="43"/>
  <c r="N17" i="43"/>
  <c r="H17" i="43"/>
  <c r="N16" i="43"/>
  <c r="H16" i="43"/>
  <c r="O16" i="43" s="1"/>
  <c r="N15" i="43"/>
  <c r="H15" i="43"/>
  <c r="O15" i="43" s="1"/>
  <c r="O14" i="43"/>
  <c r="N14" i="43"/>
  <c r="H14" i="43"/>
  <c r="O13" i="43"/>
  <c r="N13" i="43"/>
  <c r="H13" i="43"/>
  <c r="N12" i="43"/>
  <c r="H12" i="43"/>
  <c r="O12" i="43" s="1"/>
  <c r="N11" i="43"/>
  <c r="H11" i="43"/>
  <c r="O11" i="43" s="1"/>
  <c r="O10" i="43"/>
  <c r="N10" i="43"/>
  <c r="H10" i="43"/>
  <c r="O9" i="43"/>
  <c r="N9" i="43"/>
  <c r="H9" i="43"/>
  <c r="N8" i="43"/>
  <c r="H8" i="43"/>
  <c r="O8" i="43" s="1"/>
  <c r="N7" i="43"/>
  <c r="H7" i="43"/>
  <c r="O7" i="43" s="1"/>
  <c r="O6" i="43"/>
  <c r="N6" i="43"/>
  <c r="H6" i="43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L22" i="1" s="1"/>
  <c r="F4" i="1"/>
  <c r="F22" i="1" s="1"/>
  <c r="D31" i="33" l="1"/>
  <c r="C31" i="33"/>
  <c r="D28" i="33"/>
  <c r="M27" i="33"/>
  <c r="G27" i="33"/>
  <c r="F27" i="33"/>
  <c r="C28" i="33" l="1"/>
</calcChain>
</file>

<file path=xl/sharedStrings.xml><?xml version="1.0" encoding="utf-8"?>
<sst xmlns="http://schemas.openxmlformats.org/spreadsheetml/2006/main" count="860" uniqueCount="334">
  <si>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</si>
  <si>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</si>
  <si>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</si>
  <si>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</si>
  <si>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</si>
  <si>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</si>
  <si>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</si>
  <si>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</si>
  <si>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</si>
  <si>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</si>
  <si>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</si>
  <si>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</si>
  <si>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</si>
  <si>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</si>
  <si>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</si>
  <si>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</si>
  <si>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</si>
  <si>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</si>
  <si>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</si>
  <si>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</si>
  <si>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</si>
  <si>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</si>
  <si>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</si>
  <si>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</si>
  <si>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</si>
  <si>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</si>
  <si>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</si>
  <si>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</si>
  <si>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</si>
  <si>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>Всего</t>
  </si>
  <si>
    <t>Информация о количестве  ветеранов  Великой Отечественной войны 1941-1945 годов,  состоящих на учете</t>
  </si>
  <si>
    <t>в том числе семей, имеющие ___ несовершеннолетних детей</t>
  </si>
  <si>
    <t>6 детей</t>
  </si>
  <si>
    <t>Муниципальные районы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</si>
  <si>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</si>
  <si>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</si>
  <si>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</si>
  <si>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</si>
  <si>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</si>
  <si>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</si>
  <si>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</si>
  <si>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</si>
  <si>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</si>
  <si>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</si>
  <si>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</si>
  <si>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</si>
  <si>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</si>
  <si>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</si>
  <si>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</si>
  <si>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</si>
  <si>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</si>
  <si>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</si>
  <si>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</si>
  <si>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</si>
  <si>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</si>
  <si>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</si>
  <si>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</si>
  <si>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</si>
  <si>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</si>
  <si>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</si>
  <si>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</si>
  <si>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</si>
  <si>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</si>
  <si>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</si>
  <si>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</si>
  <si>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</si>
  <si>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</si>
  <si>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</si>
  <si>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</si>
  <si>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</si>
  <si>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</si>
  <si>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</si>
  <si>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</si>
  <si>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</si>
  <si>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</si>
  <si>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</si>
  <si>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Число получателей (чел.)</t>
  </si>
  <si>
    <t>№ п/п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</si>
  <si>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</si>
  <si>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</si>
  <si>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</si>
  <si>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</si>
  <si>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</si>
  <si>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</si>
  <si>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</si>
  <si>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</si>
  <si>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</si>
  <si>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</si>
  <si>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</si>
  <si>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</si>
  <si>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</si>
  <si>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</si>
  <si>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</si>
  <si>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</si>
  <si>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</si>
  <si>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</si>
  <si>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</si>
  <si>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</si>
  <si>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</si>
  <si>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</si>
  <si>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</si>
  <si>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</si>
  <si>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</si>
  <si>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</si>
  <si>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</si>
  <si>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</si>
  <si>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</si>
  <si>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</si>
  <si>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</si>
  <si>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</si>
  <si>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</si>
  <si>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</si>
  <si>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</si>
  <si>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</si>
  <si>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</si>
  <si>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</si>
  <si>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</si>
  <si>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</si>
  <si>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</si>
  <si>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</si>
  <si>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</si>
  <si>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</si>
  <si>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</si>
  <si>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</si>
  <si>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</si>
  <si>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</si>
  <si>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</si>
  <si>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</si>
  <si>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</si>
  <si>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</si>
  <si>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</si>
  <si>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</si>
  <si>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</si>
  <si>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</si>
  <si>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</si>
  <si>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</si>
  <si>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</si>
  <si>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</si>
  <si>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</si>
  <si>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</si>
  <si>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</si>
  <si>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</si>
  <si>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</si>
  <si>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</si>
  <si>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</si>
  <si>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</si>
  <si>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</si>
  <si>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</si>
  <si>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</si>
  <si>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</si>
  <si>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</si>
  <si>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</si>
  <si>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</si>
  <si>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</si>
  <si>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</si>
  <si>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</si>
  <si>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</si>
  <si>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</si>
  <si>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</si>
  <si>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 xml:space="preserve">9 детей </t>
  </si>
  <si>
    <t xml:space="preserve">12 детей </t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</si>
  <si>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</si>
  <si>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</si>
  <si>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</si>
  <si>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</si>
  <si>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</si>
  <si>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</si>
  <si>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</si>
  <si>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</si>
  <si>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</si>
  <si>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начислено к выплате на апрель 2017 года</t>
  </si>
  <si>
    <t> Кол-во членов семьи  (чел.)</t>
  </si>
  <si>
    <t>В т.ч. кол-во детей (чел.)</t>
  </si>
  <si>
    <t>1.Многодетная мать</t>
  </si>
  <si>
    <t>2.Взрослый член многодетной семьи</t>
  </si>
  <si>
    <t xml:space="preserve">     В т.ч.</t>
  </si>
  <si>
    <t>имеющие 3-х детей</t>
  </si>
  <si>
    <t>имеющие 4-х детей</t>
  </si>
  <si>
    <t>имеющие 5-х детей</t>
  </si>
  <si>
    <t>имеющие 6-х и более</t>
  </si>
  <si>
    <t>Беременные, кормящие  женщины</t>
  </si>
  <si>
    <t>ВСЕГО по области: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</si>
  <si>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</si>
  <si>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</si>
  <si>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</si>
  <si>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</si>
  <si>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</si>
  <si>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</si>
  <si>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</si>
  <si>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</si>
  <si>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</si>
  <si>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</si>
  <si>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</si>
  <si>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</si>
  <si>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</si>
  <si>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</si>
  <si>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</si>
  <si>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</si>
  <si>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</si>
  <si>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</si>
  <si>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</si>
  <si>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</si>
  <si>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>Всего семей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</si>
  <si>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</si>
  <si>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</si>
  <si>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</si>
  <si>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</si>
  <si>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</si>
  <si>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Ежегод. компенсация на приобрет. одежды и шк.-письм. принадлежностей многодетным         чел.(детей)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</si>
  <si>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</si>
  <si>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</si>
  <si>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</si>
  <si>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</si>
  <si>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</si>
  <si>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>пост. №142</t>
  </si>
  <si>
    <t>Количество граждан зарегистрированных в БД  "Соцзащита"</t>
  </si>
  <si>
    <t xml:space="preserve">14 детей </t>
  </si>
  <si>
    <t>Количество актуальных получателей в БД на установленную дату (с учетом должников)</t>
  </si>
  <si>
    <t>детей</t>
  </si>
  <si>
    <t>семей (получателей)</t>
  </si>
  <si>
    <t>ФСД до ПМ   (ОПФР) чел.</t>
  </si>
  <si>
    <t>ВСЕГО;</t>
  </si>
  <si>
    <t xml:space="preserve">Численность льготников находящихся в регистре Пенсионного Фонда </t>
  </si>
  <si>
    <t xml:space="preserve">Всего </t>
  </si>
  <si>
    <t>на 1-го реб.</t>
  </si>
  <si>
    <t>на 2 реб. и пос.</t>
  </si>
  <si>
    <t>начислено  на текущий месяц</t>
  </si>
  <si>
    <t>кол-во детей (чел.)</t>
  </si>
  <si>
    <t>получателей (семей)</t>
  </si>
  <si>
    <t>Категория получателей 
на установленную дату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</si>
  <si>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</si>
  <si>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Количество получателей у которых были начисления (с учетом должников без иждивенцев) накопительно* в 2018 г.</t>
  </si>
  <si>
    <t>Количество получателей у которых были начисления (с учетом должников) накопительно в  2018 году</t>
  </si>
  <si>
    <r>
      <t>Численность за 2018г.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</si>
  <si>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t xml:space="preserve">Информация о получателях федеральной ежемесячной денежной компенсации  за  расходы по коммунальным услугам  </t>
  </si>
  <si>
    <t xml:space="preserve">   Нарастающим итогом за 2018 год</t>
  </si>
  <si>
    <t>№
 п.п</t>
  </si>
  <si>
    <t>Всего состоит на очереди (чел.)</t>
  </si>
  <si>
    <t>ИТОГО по области</t>
  </si>
  <si>
    <t>Информация</t>
  </si>
  <si>
    <t xml:space="preserve">о назначеных ежемесячных денежных выплат гражданам, </t>
  </si>
  <si>
    <t>награжденным знаком "Почетный донор России" и</t>
  </si>
  <si>
    <t xml:space="preserve">Почетный донор СССР из федерального фонда компенсаций  </t>
  </si>
  <si>
    <t>РАЙОН</t>
  </si>
  <si>
    <t xml:space="preserve">Численность граждан, которым предоставлена ежегодная денежная выплата </t>
  </si>
  <si>
    <t>Волховский р-н</t>
  </si>
  <si>
    <t>г.Сосновый Бор</t>
  </si>
  <si>
    <r>
      <t>ВСЕГО  граждан , которым назначена выплата  в 2018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</si>
  <si>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 xml:space="preserve">Информация о численности получателей регионального материнского капитала </t>
  </si>
  <si>
    <t>Улучшение жилищных условий</t>
  </si>
  <si>
    <t>Получение образования ребенком (детьми)</t>
  </si>
  <si>
    <t>Получение медицинских услуг ребенком (детьми)</t>
  </si>
  <si>
    <t>Лечение и реабилитация ребенка-инвалида</t>
  </si>
  <si>
    <t>Приобре-тение транспортного средства</t>
  </si>
  <si>
    <t>Итого*</t>
  </si>
  <si>
    <t>Улучше-ние жил. условий всего</t>
  </si>
  <si>
    <t>в том числе</t>
  </si>
  <si>
    <t>строительство  жилого дома</t>
  </si>
  <si>
    <t>приобретение жилья</t>
  </si>
  <si>
    <t>ремонт жилья</t>
  </si>
  <si>
    <t>газификация домо-владения</t>
  </si>
  <si>
    <t>приобре-тение зем. уч-ков</t>
  </si>
  <si>
    <t>ИТОГО:</t>
  </si>
  <si>
    <t>*- получатель учитывается один раз</t>
  </si>
  <si>
    <t>на июль 2018 года</t>
  </si>
  <si>
    <t>на 01 июля 2018 года</t>
  </si>
  <si>
    <t>Количество актуальных получателей (с учетом должников без иждивенцев) по БД  на установ.дату</t>
  </si>
  <si>
    <t>Количество получателей у которых были начисления (с учетом должников без иждивенцев) накопительно * в 2018г.</t>
  </si>
  <si>
    <t>Количество актуальных получателей (с учетом должников без иждивенцев) по БД  на  установ.дату</t>
  </si>
  <si>
    <t>Информация о получателях ежемесячной денежной компенсации многодетным семьям, проживающим в Ленинградской области
 на 01.07.2018</t>
  </si>
  <si>
    <t>Количество актуальных льготопользователей (с учетом приостановленных выплат) на на установленную дату</t>
  </si>
  <si>
    <t xml:space="preserve">Количество льготопользователей (с учетом должников) в 2017г. (накопительно по начислению) </t>
  </si>
  <si>
    <t> 4918</t>
  </si>
  <si>
    <t> 19592</t>
  </si>
  <si>
    <t> 16003</t>
  </si>
  <si>
    <t> 3589</t>
  </si>
  <si>
    <t> 730</t>
  </si>
  <si>
    <t>по заявке</t>
  </si>
  <si>
    <t>Информация о получателях субсидий на оплату жилого помещения и коммунальных услуг
 на 01 июля 2018 г.</t>
  </si>
  <si>
    <t>июнь</t>
  </si>
  <si>
    <t>за 2018 г</t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</si>
  <si>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2017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01.07.2018   </t>
    </r>
  </si>
  <si>
    <t>принятых решений</t>
  </si>
  <si>
    <t xml:space="preserve">                                            и    детям в возрасте до 3-х лет             </t>
  </si>
  <si>
    <t xml:space="preserve">                                на июль 2018 г.</t>
  </si>
  <si>
    <t>Дети до         2-х лет</t>
  </si>
  <si>
    <t>Дети от 2-х до  3-х лет</t>
  </si>
  <si>
    <t>ежем. Инв. с дет. по зрению (начисл. За 06_2018)</t>
  </si>
  <si>
    <t>ежем инв.боев.  (начисл. на 06_2018</t>
  </si>
  <si>
    <t>единоврем. вып.на погреб. ЖПР (накопительно за 2018)</t>
  </si>
  <si>
    <t>гсп-соцконтракт заключено за 2018 год</t>
  </si>
  <si>
    <t>ежем. Кап ремонт 70-80 (начисл. на 07_2018)</t>
  </si>
  <si>
    <t>ежем. Кап ремонт фед. Льготники (начисл. за 05_2018)</t>
  </si>
  <si>
    <t>ОСАГО на 2018</t>
  </si>
  <si>
    <t>Единовременное пособие при рождении ребенка ЛО (начислений)</t>
  </si>
  <si>
    <t xml:space="preserve"> в БД АИС "Социальная защита" по состоянию  на 01  июля 2018 года</t>
  </si>
  <si>
    <t>федеральный регистр июль 2018г.</t>
  </si>
  <si>
    <t>Сведения о количестве инвалидов по БД "Социальная защита" на 01.07.2018</t>
  </si>
  <si>
    <t>Количество актуальных льготопользователей  на июль 2018г.</t>
  </si>
  <si>
    <t>Количество носителей льгот у которых были начисления (с учетом должников) в 2018 году (накопительно)</t>
  </si>
  <si>
    <t>Категория получателей  май 2018 г.</t>
  </si>
  <si>
    <t>на 01.07.2018 года.</t>
  </si>
  <si>
    <t xml:space="preserve">неработающие </t>
  </si>
  <si>
    <t>уволен. по ликвид.</t>
  </si>
  <si>
    <t>Сведения о числености граждан зарегистрированных в
 БД АИС "Социальная защита"  
на 01.07.2018 г.</t>
  </si>
  <si>
    <t>Количество граждан, получивших различные меры социальной поддержки в 2018 году (накопительно)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</si>
  <si>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01.07.2018 г</t>
  </si>
  <si>
    <t xml:space="preserve">13 детей </t>
  </si>
  <si>
    <t>ГЕМОДИАЛИЗ(начисл. на 06_2018)</t>
  </si>
  <si>
    <t>Информация о численности получателей некоторых мер соцподдержки по состоянию
 на 01.07.2018 года</t>
  </si>
  <si>
    <t>Информация по  услуге "Бесплатное зубопротезирование"  по состоянию БД АИС "Соцзащита"   на 01.07.2018г.</t>
  </si>
  <si>
    <t>Всего оказано  за 2018г. (чел.)</t>
  </si>
  <si>
    <t>за  2018 год (6 месяцев)</t>
  </si>
  <si>
    <t>Почетный донор России</t>
  </si>
  <si>
    <t>Почетный донор СССР</t>
  </si>
  <si>
    <t>Численность граждан, обратившихся за ежегодной денежной выплатой</t>
  </si>
  <si>
    <t>с 01.2018 по 07.2018</t>
  </si>
  <si>
    <t>Численность в отчетный период</t>
  </si>
  <si>
    <t>Сумма начисленная без доплат (руб.)</t>
  </si>
  <si>
    <t>Нарастающим итогом с начала 2018 года</t>
  </si>
  <si>
    <t xml:space="preserve">численность семей и  детей, на которых произведена ежемесячная денежная выплата </t>
  </si>
  <si>
    <t xml:space="preserve">Ежемесячный отчет по предоставлению ежемесячной денежной выплаты семьям при рождении (усыновлении/удочерении) третьего ребенка и последующих детей </t>
  </si>
  <si>
    <t>на 01.07.2018</t>
  </si>
  <si>
    <t xml:space="preserve"> семей</t>
  </si>
  <si>
    <t xml:space="preserve"> детей   (чел.)</t>
  </si>
  <si>
    <t>на  июль 2018 г.</t>
  </si>
  <si>
    <t>Информация о получателях ежемесячных пособий, гражданам имеющим детей  на июль 2018 г.</t>
  </si>
  <si>
    <t>Накопительно  за 2018 год</t>
  </si>
  <si>
    <t>пост. №475</t>
  </si>
  <si>
    <t>льготопользователей</t>
  </si>
  <si>
    <t>Служебная информация к реестру Возмещение вреда</t>
  </si>
  <si>
    <t>Июль 2018</t>
  </si>
  <si>
    <t>Район</t>
  </si>
  <si>
    <t>Численность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</si>
</sst>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3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  <font>
      <b/>
      <i/>
      <sz val="10"/>
      <name val="Arial Cyr"/>
      <charset val="204"/>
    </font>
    <font>
      <b/>
      <sz val="11"/>
      <name val="Arial"/>
      <family val="2"/>
      <charset val="204"/>
    </font>
    <font>
      <sz val="1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 Cyr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1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73" fillId="26" borderId="0" applyNumberFormat="0" applyBorder="0" applyAlignment="0" applyProtection="0"/>
    <xf numFmtId="0" fontId="2" fillId="2" borderId="0" applyNumberFormat="0" applyBorder="0" applyAlignment="0" applyProtection="0"/>
    <xf numFmtId="0" fontId="74" fillId="27" borderId="0"/>
    <xf numFmtId="0" fontId="73" fillId="28" borderId="0" applyNumberFormat="0" applyBorder="0" applyAlignment="0" applyProtection="0"/>
    <xf numFmtId="0" fontId="2" fillId="3" borderId="0" applyNumberFormat="0" applyBorder="0" applyAlignment="0" applyProtection="0"/>
    <xf numFmtId="0" fontId="74" fillId="29" borderId="0"/>
    <xf numFmtId="0" fontId="73" fillId="30" borderId="0" applyNumberFormat="0" applyBorder="0" applyAlignment="0" applyProtection="0"/>
    <xf numFmtId="0" fontId="2" fillId="4" borderId="0" applyNumberFormat="0" applyBorder="0" applyAlignment="0" applyProtection="0"/>
    <xf numFmtId="0" fontId="74" fillId="31" borderId="0"/>
    <xf numFmtId="0" fontId="73" fillId="32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34" borderId="0" applyNumberFormat="0" applyBorder="0" applyAlignment="0" applyProtection="0"/>
    <xf numFmtId="0" fontId="2" fillId="6" borderId="0" applyNumberFormat="0" applyBorder="0" applyAlignment="0" applyProtection="0"/>
    <xf numFmtId="0" fontId="74" fillId="35" borderId="0"/>
    <xf numFmtId="0" fontId="73" fillId="36" borderId="0" applyNumberFormat="0" applyBorder="0" applyAlignment="0" applyProtection="0"/>
    <xf numFmtId="0" fontId="2" fillId="7" borderId="0" applyNumberFormat="0" applyBorder="0" applyAlignment="0" applyProtection="0"/>
    <xf numFmtId="0" fontId="74" fillId="37" borderId="0"/>
    <xf numFmtId="0" fontId="73" fillId="38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0" borderId="0" applyNumberFormat="0" applyBorder="0" applyAlignment="0" applyProtection="0"/>
    <xf numFmtId="0" fontId="2" fillId="9" borderId="0" applyNumberFormat="0" applyBorder="0" applyAlignment="0" applyProtection="0"/>
    <xf numFmtId="0" fontId="74" fillId="41" borderId="0"/>
    <xf numFmtId="0" fontId="73" fillId="42" borderId="0" applyNumberFormat="0" applyBorder="0" applyAlignment="0" applyProtection="0"/>
    <xf numFmtId="0" fontId="2" fillId="10" borderId="0" applyNumberFormat="0" applyBorder="0" applyAlignment="0" applyProtection="0"/>
    <xf numFmtId="0" fontId="74" fillId="43" borderId="0"/>
    <xf numFmtId="0" fontId="73" fillId="44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45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6" borderId="0" applyNumberFormat="0" applyBorder="0" applyAlignment="0" applyProtection="0"/>
    <xf numFmtId="0" fontId="2" fillId="11" borderId="0" applyNumberFormat="0" applyBorder="0" applyAlignment="0" applyProtection="0"/>
    <xf numFmtId="0" fontId="74" fillId="47" borderId="0"/>
    <xf numFmtId="0" fontId="75" fillId="48" borderId="0" applyNumberFormat="0" applyBorder="0" applyAlignment="0" applyProtection="0"/>
    <xf numFmtId="0" fontId="34" fillId="12" borderId="0" applyNumberFormat="0" applyBorder="0" applyAlignment="0" applyProtection="0"/>
    <xf numFmtId="0" fontId="76" fillId="49" borderId="0"/>
    <xf numFmtId="0" fontId="75" fillId="50" borderId="0" applyNumberFormat="0" applyBorder="0" applyAlignment="0" applyProtection="0"/>
    <xf numFmtId="0" fontId="34" fillId="9" borderId="0" applyNumberFormat="0" applyBorder="0" applyAlignment="0" applyProtection="0"/>
    <xf numFmtId="0" fontId="76" fillId="41" borderId="0"/>
    <xf numFmtId="0" fontId="75" fillId="51" borderId="0" applyNumberFormat="0" applyBorder="0" applyAlignment="0" applyProtection="0"/>
    <xf numFmtId="0" fontId="34" fillId="10" borderId="0" applyNumberFormat="0" applyBorder="0" applyAlignment="0" applyProtection="0"/>
    <xf numFmtId="0" fontId="76" fillId="43" borderId="0"/>
    <xf numFmtId="0" fontId="75" fillId="52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54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56" borderId="0" applyNumberFormat="0" applyBorder="0" applyAlignment="0" applyProtection="0"/>
    <xf numFmtId="0" fontId="34" fillId="15" borderId="0" applyNumberFormat="0" applyBorder="0" applyAlignment="0" applyProtection="0"/>
    <xf numFmtId="0" fontId="76" fillId="57" borderId="0"/>
    <xf numFmtId="0" fontId="77" fillId="0" borderId="0">
      <alignment horizontal="center"/>
    </xf>
    <xf numFmtId="0" fontId="77" fillId="0" borderId="0">
      <alignment horizontal="center" textRotation="90"/>
    </xf>
    <xf numFmtId="0" fontId="78" fillId="0" borderId="0"/>
    <xf numFmtId="165" fontId="78" fillId="0" borderId="0"/>
    <xf numFmtId="0" fontId="75" fillId="58" borderId="0" applyNumberFormat="0" applyBorder="0" applyAlignment="0" applyProtection="0"/>
    <xf numFmtId="0" fontId="34" fillId="16" borderId="0" applyNumberFormat="0" applyBorder="0" applyAlignment="0" applyProtection="0"/>
    <xf numFmtId="0" fontId="76" fillId="59" borderId="0"/>
    <xf numFmtId="0" fontId="75" fillId="60" borderId="0" applyNumberFormat="0" applyBorder="0" applyAlignment="0" applyProtection="0"/>
    <xf numFmtId="0" fontId="34" fillId="17" borderId="0" applyNumberFormat="0" applyBorder="0" applyAlignment="0" applyProtection="0"/>
    <xf numFmtId="0" fontId="76" fillId="61" borderId="0"/>
    <xf numFmtId="0" fontId="75" fillId="62" borderId="0" applyNumberFormat="0" applyBorder="0" applyAlignment="0" applyProtection="0"/>
    <xf numFmtId="0" fontId="34" fillId="18" borderId="0" applyNumberFormat="0" applyBorder="0" applyAlignment="0" applyProtection="0"/>
    <xf numFmtId="0" fontId="76" fillId="63" borderId="0"/>
    <xf numFmtId="0" fontId="75" fillId="64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65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66" borderId="0" applyNumberFormat="0" applyBorder="0" applyAlignment="0" applyProtection="0"/>
    <xf numFmtId="0" fontId="34" fillId="19" borderId="0" applyNumberFormat="0" applyBorder="0" applyAlignment="0" applyProtection="0"/>
    <xf numFmtId="0" fontId="76" fillId="67" borderId="0"/>
    <xf numFmtId="0" fontId="79" fillId="68" borderId="65" applyNumberFormat="0" applyAlignment="0" applyProtection="0"/>
    <xf numFmtId="0" fontId="35" fillId="7" borderId="1" applyNumberFormat="0" applyAlignment="0" applyProtection="0"/>
    <xf numFmtId="0" fontId="80" fillId="37" borderId="66"/>
    <xf numFmtId="0" fontId="81" fillId="69" borderId="67" applyNumberFormat="0" applyAlignment="0" applyProtection="0"/>
    <xf numFmtId="0" fontId="36" fillId="20" borderId="2" applyNumberFormat="0" applyAlignment="0" applyProtection="0"/>
    <xf numFmtId="0" fontId="82" fillId="70" borderId="68"/>
    <xf numFmtId="0" fontId="83" fillId="69" borderId="65" applyNumberFormat="0" applyAlignment="0" applyProtection="0"/>
    <xf numFmtId="0" fontId="37" fillId="20" borderId="1" applyNumberFormat="0" applyAlignment="0" applyProtection="0"/>
    <xf numFmtId="0" fontId="84" fillId="70" borderId="66"/>
    <xf numFmtId="0" fontId="85" fillId="0" borderId="69" applyNumberFormat="0" applyFill="0" applyAlignment="0" applyProtection="0"/>
    <xf numFmtId="0" fontId="38" fillId="0" borderId="3" applyNumberFormat="0" applyFill="0" applyAlignment="0" applyProtection="0"/>
    <xf numFmtId="0" fontId="86" fillId="0" borderId="70"/>
    <xf numFmtId="0" fontId="87" fillId="0" borderId="71" applyNumberFormat="0" applyFill="0" applyAlignment="0" applyProtection="0"/>
    <xf numFmtId="0" fontId="39" fillId="0" borderId="4" applyNumberFormat="0" applyFill="0" applyAlignment="0" applyProtection="0"/>
    <xf numFmtId="0" fontId="88" fillId="0" borderId="72"/>
    <xf numFmtId="0" fontId="89" fillId="0" borderId="73" applyNumberFormat="0" applyFill="0" applyAlignment="0" applyProtection="0"/>
    <xf numFmtId="0" fontId="40" fillId="0" borderId="5" applyNumberFormat="0" applyFill="0" applyAlignment="0" applyProtection="0"/>
    <xf numFmtId="0" fontId="90" fillId="0" borderId="74"/>
    <xf numFmtId="0" fontId="8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0" fillId="0" borderId="0"/>
    <xf numFmtId="0" fontId="91" fillId="0" borderId="75" applyNumberFormat="0" applyFill="0" applyAlignment="0" applyProtection="0"/>
    <xf numFmtId="0" fontId="32" fillId="0" borderId="6" applyNumberFormat="0" applyFill="0" applyAlignment="0" applyProtection="0"/>
    <xf numFmtId="0" fontId="92" fillId="0" borderId="76"/>
    <xf numFmtId="0" fontId="93" fillId="71" borderId="77" applyNumberFormat="0" applyAlignment="0" applyProtection="0"/>
    <xf numFmtId="0" fontId="41" fillId="21" borderId="7" applyNumberFormat="0" applyAlignment="0" applyProtection="0"/>
    <xf numFmtId="0" fontId="94" fillId="72" borderId="78"/>
    <xf numFmtId="0" fontId="9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6" fillId="0" borderId="0"/>
    <xf numFmtId="0" fontId="97" fillId="0" borderId="0" applyNumberFormat="0" applyFill="0" applyBorder="0" applyAlignment="0" applyProtection="0"/>
    <xf numFmtId="0" fontId="98" fillId="73" borderId="0" applyNumberFormat="0" applyBorder="0" applyAlignment="0" applyProtection="0"/>
    <xf numFmtId="0" fontId="43" fillId="22" borderId="0" applyNumberFormat="0" applyBorder="0" applyAlignment="0" applyProtection="0"/>
    <xf numFmtId="0" fontId="99" fillId="74" borderId="0"/>
    <xf numFmtId="0" fontId="28" fillId="0" borderId="0"/>
    <xf numFmtId="0" fontId="73" fillId="0" borderId="0"/>
    <xf numFmtId="0" fontId="100" fillId="0" borderId="0"/>
    <xf numFmtId="0" fontId="70" fillId="0" borderId="0"/>
    <xf numFmtId="0" fontId="101" fillId="75" borderId="0" applyNumberFormat="0" applyBorder="0" applyAlignment="0" applyProtection="0"/>
    <xf numFmtId="0" fontId="44" fillId="3" borderId="0" applyNumberFormat="0" applyBorder="0" applyAlignment="0" applyProtection="0"/>
    <xf numFmtId="0" fontId="102" fillId="29" borderId="0"/>
    <xf numFmtId="0" fontId="10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4" fillId="0" borderId="0"/>
    <xf numFmtId="0" fontId="3" fillId="23" borderId="8" applyNumberFormat="0" applyFont="0" applyAlignment="0" applyProtection="0"/>
    <xf numFmtId="0" fontId="100" fillId="77" borderId="80"/>
    <xf numFmtId="0" fontId="2" fillId="76" borderId="79" applyNumberFormat="0" applyFont="0" applyAlignment="0" applyProtection="0"/>
    <xf numFmtId="0" fontId="73" fillId="76" borderId="79" applyNumberFormat="0" applyFont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5" fillId="0" borderId="81" applyNumberFormat="0" applyFill="0" applyAlignment="0" applyProtection="0"/>
    <xf numFmtId="0" fontId="46" fillId="0" borderId="9" applyNumberFormat="0" applyFill="0" applyAlignment="0" applyProtection="0"/>
    <xf numFmtId="0" fontId="106" fillId="0" borderId="82"/>
    <xf numFmtId="0" fontId="10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8" fillId="0" borderId="0"/>
    <xf numFmtId="0" fontId="109" fillId="78" borderId="0" applyNumberFormat="0" applyBorder="0" applyAlignment="0" applyProtection="0"/>
    <xf numFmtId="0" fontId="48" fillId="4" borderId="0" applyNumberFormat="0" applyBorder="0" applyAlignment="0" applyProtection="0"/>
    <xf numFmtId="0" fontId="110" fillId="31" borderId="0"/>
    <xf numFmtId="0" fontId="25" fillId="0" borderId="0" applyBorder="0"/>
    <xf numFmtId="0" fontId="115" fillId="0" borderId="0"/>
    <xf numFmtId="0" fontId="116" fillId="0" borderId="0"/>
    <xf numFmtId="0" fontId="1" fillId="0" borderId="0"/>
    <xf numFmtId="0" fontId="133" fillId="0" borderId="0"/>
  </cellStyleXfs>
  <cellXfs count="696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/>
    <xf numFmtId="0" fontId="0" fillId="0" borderId="10" xfId="0" applyBorder="1"/>
    <xf numFmtId="0" fontId="10" fillId="0" borderId="0" xfId="0" applyFont="1" applyAlignment="1">
      <alignment vertical="center" wrapText="1"/>
    </xf>
    <xf numFmtId="0" fontId="20" fillId="0" borderId="0" xfId="0" applyFont="1"/>
    <xf numFmtId="0" fontId="18" fillId="0" borderId="0" xfId="0" applyFont="1"/>
    <xf numFmtId="0" fontId="22" fillId="0" borderId="0" xfId="0" applyFont="1" applyAlignment="1">
      <alignment horizontal="right" vertical="top" wrapText="1"/>
    </xf>
    <xf numFmtId="0" fontId="0" fillId="0" borderId="0" xfId="0" applyFill="1"/>
    <xf numFmtId="0" fontId="3" fillId="0" borderId="0" xfId="0" applyFont="1" applyFill="1"/>
    <xf numFmtId="0" fontId="20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10" xfId="0" applyNumberFormat="1" applyFont="1" applyBorder="1" applyAlignment="1">
      <alignment horizontal="center" wrapText="1"/>
    </xf>
    <xf numFmtId="0" fontId="14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3" fillId="0" borderId="10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wrapText="1"/>
    </xf>
    <xf numFmtId="3" fontId="52" fillId="24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18" fillId="24" borderId="14" xfId="0" applyFont="1" applyFill="1" applyBorder="1" applyAlignment="1">
      <alignment horizontal="center" vertical="center" wrapText="1"/>
    </xf>
    <xf numFmtId="0" fontId="18" fillId="25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3" fontId="8" fillId="0" borderId="13" xfId="0" applyNumberFormat="1" applyFont="1" applyBorder="1" applyAlignment="1">
      <alignment horizontal="center" vertical="center"/>
    </xf>
    <xf numFmtId="3" fontId="9" fillId="24" borderId="13" xfId="0" applyNumberFormat="1" applyFont="1" applyFill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3" fontId="9" fillId="25" borderId="13" xfId="0" applyNumberFormat="1" applyFont="1" applyFill="1" applyBorder="1" applyAlignment="1">
      <alignment horizontal="center" vertical="center"/>
    </xf>
    <xf numFmtId="0" fontId="9" fillId="25" borderId="1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9" fillId="24" borderId="10" xfId="0" applyNumberFormat="1" applyFont="1" applyFill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9" fillId="25" borderId="10" xfId="0" applyNumberFormat="1" applyFont="1" applyFill="1" applyBorder="1" applyAlignment="1">
      <alignment horizontal="center" vertical="center"/>
    </xf>
    <xf numFmtId="0" fontId="9" fillId="25" borderId="10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0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/>
    </xf>
    <xf numFmtId="0" fontId="25" fillId="0" borderId="0" xfId="0" applyFont="1"/>
    <xf numFmtId="0" fontId="15" fillId="0" borderId="0" xfId="0" applyFont="1"/>
    <xf numFmtId="0" fontId="59" fillId="0" borderId="13" xfId="0" applyNumberFormat="1" applyFont="1" applyBorder="1" applyAlignment="1">
      <alignment horizontal="center" vertical="center"/>
    </xf>
    <xf numFmtId="0" fontId="59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31" fillId="0" borderId="13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  <xf numFmtId="3" fontId="31" fillId="0" borderId="1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49" fontId="65" fillId="0" borderId="14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66" fillId="24" borderId="1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3" fontId="16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67" fillId="24" borderId="13" xfId="0" applyNumberFormat="1" applyFont="1" applyFill="1" applyBorder="1" applyAlignment="1">
      <alignment horizontal="center" vertical="center" wrapText="1"/>
    </xf>
    <xf numFmtId="0" fontId="67" fillId="24" borderId="10" xfId="0" applyNumberFormat="1" applyFont="1" applyFill="1" applyBorder="1" applyAlignment="1">
      <alignment horizontal="center"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/>
    </xf>
    <xf numFmtId="3" fontId="14" fillId="0" borderId="23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14" fillId="0" borderId="28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0" xfId="0" applyNumberFormat="1" applyFont="1" applyFill="1" applyBorder="1" applyAlignment="1">
      <alignment horizontal="center" wrapText="1"/>
    </xf>
    <xf numFmtId="0" fontId="14" fillId="0" borderId="23" xfId="0" applyNumberFormat="1" applyFont="1" applyBorder="1" applyAlignment="1">
      <alignment horizontal="center" vertical="center" wrapText="1"/>
    </xf>
    <xf numFmtId="0" fontId="31" fillId="0" borderId="13" xfId="125" applyNumberFormat="1" applyFont="1" applyFill="1" applyBorder="1" applyAlignment="1">
      <alignment horizontal="center" vertical="center"/>
    </xf>
    <xf numFmtId="0" fontId="31" fillId="0" borderId="13" xfId="125" applyNumberFormat="1" applyFont="1" applyFill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31" fillId="0" borderId="10" xfId="125" applyNumberFormat="1" applyFont="1" applyFill="1" applyBorder="1" applyAlignment="1">
      <alignment horizontal="center" vertical="center"/>
    </xf>
    <xf numFmtId="0" fontId="31" fillId="0" borderId="10" xfId="125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18" fillId="0" borderId="23" xfId="0" applyFont="1" applyBorder="1"/>
    <xf numFmtId="0" fontId="6" fillId="0" borderId="23" xfId="0" applyNumberFormat="1" applyFont="1" applyBorder="1" applyAlignment="1">
      <alignment horizontal="center" wrapText="1"/>
    </xf>
    <xf numFmtId="0" fontId="18" fillId="0" borderId="13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18" fillId="0" borderId="24" xfId="0" applyFont="1" applyBorder="1"/>
    <xf numFmtId="0" fontId="6" fillId="0" borderId="24" xfId="0" applyNumberFormat="1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9" fillId="0" borderId="34" xfId="0" applyFont="1" applyBorder="1"/>
    <xf numFmtId="0" fontId="9" fillId="0" borderId="31" xfId="0" applyFont="1" applyBorder="1"/>
    <xf numFmtId="0" fontId="9" fillId="0" borderId="29" xfId="0" applyFont="1" applyBorder="1" applyAlignment="1">
      <alignment horizontal="center"/>
    </xf>
    <xf numFmtId="0" fontId="9" fillId="0" borderId="31" xfId="0" applyFont="1" applyBorder="1" applyAlignment="1">
      <alignment horizontal="center" wrapText="1"/>
    </xf>
    <xf numFmtId="0" fontId="9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8" fillId="79" borderId="10" xfId="0" applyFont="1" applyFill="1" applyBorder="1" applyAlignment="1">
      <alignment horizontal="center" vertical="center"/>
    </xf>
    <xf numFmtId="0" fontId="13" fillId="79" borderId="10" xfId="0" applyFont="1" applyFill="1" applyBorder="1" applyAlignment="1">
      <alignment vertical="center"/>
    </xf>
    <xf numFmtId="0" fontId="8" fillId="79" borderId="10" xfId="0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3" fontId="9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9" fillId="79" borderId="10" xfId="0" applyNumberFormat="1" applyFont="1" applyFill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15" fillId="79" borderId="16" xfId="0" applyFont="1" applyFill="1" applyBorder="1" applyAlignment="1">
      <alignment horizontal="center" vertical="center" wrapText="1"/>
    </xf>
    <xf numFmtId="0" fontId="15" fillId="79" borderId="15" xfId="0" applyFont="1" applyFill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/>
    </xf>
    <xf numFmtId="0" fontId="59" fillId="79" borderId="10" xfId="0" applyNumberFormat="1" applyFont="1" applyFill="1" applyBorder="1" applyAlignment="1">
      <alignment horizontal="center" vertical="center"/>
    </xf>
    <xf numFmtId="3" fontId="13" fillId="80" borderId="13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 vertical="center" wrapText="1"/>
    </xf>
    <xf numFmtId="3" fontId="13" fillId="80" borderId="10" xfId="0" applyNumberFormat="1" applyFont="1" applyFill="1" applyBorder="1" applyAlignment="1">
      <alignment horizontal="center" vertical="center" wrapText="1"/>
    </xf>
    <xf numFmtId="0" fontId="13" fillId="80" borderId="10" xfId="0" applyFont="1" applyFill="1" applyBorder="1" applyAlignment="1">
      <alignment horizontal="center" vertical="center"/>
    </xf>
    <xf numFmtId="0" fontId="13" fillId="79" borderId="0" xfId="0" applyFont="1" applyFill="1" applyAlignment="1">
      <alignment horizontal="center" vertical="center"/>
    </xf>
    <xf numFmtId="0" fontId="18" fillId="79" borderId="10" xfId="0" applyFont="1" applyFill="1" applyBorder="1" applyAlignment="1">
      <alignment horizontal="center"/>
    </xf>
    <xf numFmtId="3" fontId="18" fillId="79" borderId="10" xfId="0" applyNumberFormat="1" applyFont="1" applyFill="1" applyBorder="1" applyAlignment="1">
      <alignment horizontal="center"/>
    </xf>
    <xf numFmtId="0" fontId="14" fillId="79" borderId="10" xfId="0" applyNumberFormat="1" applyFont="1" applyFill="1" applyBorder="1" applyAlignment="1">
      <alignment horizontal="center" wrapText="1"/>
    </xf>
    <xf numFmtId="3" fontId="15" fillId="79" borderId="10" xfId="0" applyNumberFormat="1" applyFont="1" applyFill="1" applyBorder="1" applyAlignment="1">
      <alignment horizontal="center" wrapText="1"/>
    </xf>
    <xf numFmtId="0" fontId="15" fillId="79" borderId="10" xfId="0" applyNumberFormat="1" applyFont="1" applyFill="1" applyBorder="1" applyAlignment="1">
      <alignment horizontal="center" wrapText="1"/>
    </xf>
    <xf numFmtId="0" fontId="13" fillId="79" borderId="10" xfId="0" applyFont="1" applyFill="1" applyBorder="1" applyAlignment="1">
      <alignment horizontal="center" vertical="center"/>
    </xf>
    <xf numFmtId="0" fontId="18" fillId="79" borderId="24" xfId="0" applyFont="1" applyFill="1" applyBorder="1" applyAlignment="1">
      <alignment horizontal="center" vertical="center"/>
    </xf>
    <xf numFmtId="0" fontId="67" fillId="79" borderId="10" xfId="0" applyNumberFormat="1" applyFont="1" applyFill="1" applyBorder="1" applyAlignment="1">
      <alignment horizontal="center" vertical="center" wrapText="1"/>
    </xf>
    <xf numFmtId="0" fontId="13" fillId="79" borderId="17" xfId="0" applyFont="1" applyFill="1" applyBorder="1" applyAlignment="1">
      <alignment vertical="center"/>
    </xf>
    <xf numFmtId="3" fontId="14" fillId="79" borderId="23" xfId="0" applyNumberFormat="1" applyFont="1" applyFill="1" applyBorder="1" applyAlignment="1">
      <alignment horizontal="center" vertical="center"/>
    </xf>
    <xf numFmtId="3" fontId="14" fillId="79" borderId="10" xfId="0" applyNumberFormat="1" applyFont="1" applyFill="1" applyBorder="1" applyAlignment="1">
      <alignment horizontal="center" vertical="center"/>
    </xf>
    <xf numFmtId="3" fontId="14" fillId="79" borderId="13" xfId="0" applyNumberFormat="1" applyFont="1" applyFill="1" applyBorder="1" applyAlignment="1">
      <alignment horizontal="center" vertical="center"/>
    </xf>
    <xf numFmtId="0" fontId="14" fillId="79" borderId="28" xfId="0" applyNumberFormat="1" applyFont="1" applyFill="1" applyBorder="1" applyAlignment="1">
      <alignment horizontal="center" vertical="center" wrapText="1"/>
    </xf>
    <xf numFmtId="0" fontId="14" fillId="79" borderId="24" xfId="0" applyNumberFormat="1" applyFont="1" applyFill="1" applyBorder="1" applyAlignment="1">
      <alignment horizontal="center" vertical="center" wrapText="1"/>
    </xf>
    <xf numFmtId="3" fontId="15" fillId="79" borderId="10" xfId="0" applyNumberFormat="1" applyFont="1" applyFill="1" applyBorder="1" applyAlignment="1">
      <alignment horizontal="center" vertical="center" wrapText="1"/>
    </xf>
    <xf numFmtId="0" fontId="31" fillId="79" borderId="10" xfId="125" applyNumberFormat="1" applyFont="1" applyFill="1" applyBorder="1" applyAlignment="1">
      <alignment horizontal="center" vertical="center"/>
    </xf>
    <xf numFmtId="0" fontId="31" fillId="79" borderId="10" xfId="125" applyNumberFormat="1" applyFont="1" applyFill="1" applyBorder="1" applyAlignment="1">
      <alignment horizontal="center" vertical="center" wrapText="1"/>
    </xf>
    <xf numFmtId="3" fontId="14" fillId="79" borderId="27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/>
    </xf>
    <xf numFmtId="0" fontId="18" fillId="79" borderId="35" xfId="0" applyFont="1" applyFill="1" applyBorder="1" applyAlignment="1">
      <alignment horizontal="center" vertical="center"/>
    </xf>
    <xf numFmtId="0" fontId="13" fillId="79" borderId="25" xfId="0" applyFont="1" applyFill="1" applyBorder="1" applyAlignment="1">
      <alignment vertical="center"/>
    </xf>
    <xf numFmtId="0" fontId="111" fillId="0" borderId="0" xfId="0" applyFont="1"/>
    <xf numFmtId="49" fontId="111" fillId="0" borderId="0" xfId="0" applyNumberFormat="1" applyFont="1" applyAlignment="1">
      <alignment vertical="top" wrapText="1"/>
    </xf>
    <xf numFmtId="0" fontId="111" fillId="0" borderId="0" xfId="0" applyFont="1" applyAlignment="1">
      <alignment horizontal="center" vertical="center"/>
    </xf>
    <xf numFmtId="49" fontId="111" fillId="0" borderId="0" xfId="0" applyNumberFormat="1" applyFont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/>
    </xf>
    <xf numFmtId="0" fontId="16" fillId="79" borderId="10" xfId="0" applyFont="1" applyFill="1" applyBorder="1" applyAlignment="1">
      <alignment horizontal="center" vertical="center" wrapText="1"/>
    </xf>
    <xf numFmtId="0" fontId="13" fillId="79" borderId="10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80" borderId="14" xfId="0" applyNumberFormat="1" applyFont="1" applyFill="1" applyBorder="1" applyAlignment="1">
      <alignment horizontal="center" vertical="center" wrapText="1"/>
    </xf>
    <xf numFmtId="0" fontId="8" fillId="79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81" borderId="13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3" fillId="81" borderId="33" xfId="0" applyFont="1" applyFill="1" applyBorder="1" applyAlignment="1">
      <alignment horizontal="center"/>
    </xf>
    <xf numFmtId="0" fontId="18" fillId="81" borderId="24" xfId="0" applyFont="1" applyFill="1" applyBorder="1"/>
    <xf numFmtId="0" fontId="18" fillId="81" borderId="10" xfId="0" applyFont="1" applyFill="1" applyBorder="1" applyAlignment="1">
      <alignment horizontal="center"/>
    </xf>
    <xf numFmtId="0" fontId="18" fillId="81" borderId="13" xfId="0" applyFont="1" applyFill="1" applyBorder="1" applyAlignment="1">
      <alignment horizontal="center"/>
    </xf>
    <xf numFmtId="0" fontId="6" fillId="81" borderId="24" xfId="0" applyNumberFormat="1" applyFont="1" applyFill="1" applyBorder="1" applyAlignment="1">
      <alignment horizontal="center" wrapText="1"/>
    </xf>
    <xf numFmtId="0" fontId="6" fillId="81" borderId="28" xfId="0" applyFont="1" applyFill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55" fillId="80" borderId="36" xfId="0" applyNumberFormat="1" applyFont="1" applyFill="1" applyBorder="1" applyAlignment="1">
      <alignment horizontal="center" vertical="center" wrapText="1"/>
    </xf>
    <xf numFmtId="0" fontId="24" fillId="80" borderId="36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8" fillId="81" borderId="24" xfId="0" applyFont="1" applyFill="1" applyBorder="1" applyAlignment="1">
      <alignment horizontal="center" vertical="center"/>
    </xf>
    <xf numFmtId="0" fontId="16" fillId="81" borderId="23" xfId="0" applyNumberFormat="1" applyFont="1" applyFill="1" applyBorder="1" applyAlignment="1">
      <alignment horizontal="center" vertical="center"/>
    </xf>
    <xf numFmtId="0" fontId="16" fillId="81" borderId="10" xfId="0" applyNumberFormat="1" applyFont="1" applyFill="1" applyBorder="1" applyAlignment="1">
      <alignment horizontal="center" vertical="center"/>
    </xf>
    <xf numFmtId="0" fontId="16" fillId="81" borderId="13" xfId="0" applyNumberFormat="1" applyFont="1" applyFill="1" applyBorder="1" applyAlignment="1">
      <alignment horizontal="center" vertical="center"/>
    </xf>
    <xf numFmtId="0" fontId="13" fillId="81" borderId="27" xfId="0" applyFont="1" applyFill="1" applyBorder="1" applyAlignment="1">
      <alignment horizontal="center" vertical="center"/>
    </xf>
    <xf numFmtId="0" fontId="16" fillId="81" borderId="21" xfId="0" applyNumberFormat="1" applyFont="1" applyFill="1" applyBorder="1" applyAlignment="1">
      <alignment horizontal="center" vertical="center"/>
    </xf>
    <xf numFmtId="0" fontId="13" fillId="81" borderId="10" xfId="0" applyNumberFormat="1" applyFont="1" applyFill="1" applyBorder="1" applyAlignment="1">
      <alignment horizontal="center" vertical="center"/>
    </xf>
    <xf numFmtId="0" fontId="18" fillId="81" borderId="35" xfId="0" applyFont="1" applyFill="1" applyBorder="1" applyAlignment="1">
      <alignment horizontal="center" vertical="center"/>
    </xf>
    <xf numFmtId="0" fontId="16" fillId="81" borderId="39" xfId="0" applyNumberFormat="1" applyFont="1" applyFill="1" applyBorder="1" applyAlignment="1">
      <alignment horizontal="center" vertical="center"/>
    </xf>
    <xf numFmtId="0" fontId="13" fillId="81" borderId="40" xfId="0" applyNumberFormat="1" applyFont="1" applyFill="1" applyBorder="1" applyAlignment="1">
      <alignment horizontal="center" vertical="center"/>
    </xf>
    <xf numFmtId="0" fontId="13" fillId="81" borderId="41" xfId="0" applyFont="1" applyFill="1" applyBorder="1" applyAlignment="1">
      <alignment horizontal="center" vertical="center"/>
    </xf>
    <xf numFmtId="0" fontId="16" fillId="81" borderId="19" xfId="0" applyNumberFormat="1" applyFont="1" applyFill="1" applyBorder="1" applyAlignment="1">
      <alignment horizontal="center" vertical="center"/>
    </xf>
    <xf numFmtId="0" fontId="16" fillId="0" borderId="42" xfId="0" applyNumberFormat="1" applyFont="1" applyFill="1" applyBorder="1" applyAlignment="1">
      <alignment horizontal="center" vertical="center"/>
    </xf>
    <xf numFmtId="0" fontId="59" fillId="0" borderId="10" xfId="0" applyNumberFormat="1" applyFont="1" applyFill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25" fillId="0" borderId="0" xfId="0" applyNumberFormat="1" applyFont="1"/>
    <xf numFmtId="0" fontId="55" fillId="0" borderId="0" xfId="0" applyFont="1"/>
    <xf numFmtId="0" fontId="56" fillId="0" borderId="0" xfId="0" applyFont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/>
    </xf>
    <xf numFmtId="0" fontId="112" fillId="0" borderId="12" xfId="0" applyFont="1" applyBorder="1" applyAlignment="1">
      <alignment horizontal="center"/>
    </xf>
    <xf numFmtId="0" fontId="112" fillId="0" borderId="2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91" fillId="0" borderId="10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 wrapText="1"/>
    </xf>
    <xf numFmtId="0" fontId="50" fillId="0" borderId="10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/>
    </xf>
    <xf numFmtId="0" fontId="31" fillId="0" borderId="13" xfId="0" applyNumberFormat="1" applyFont="1" applyBorder="1" applyAlignment="1">
      <alignment horizontal="center" vertical="center"/>
    </xf>
    <xf numFmtId="0" fontId="14" fillId="79" borderId="10" xfId="0" applyNumberFormat="1" applyFont="1" applyFill="1" applyBorder="1" applyAlignment="1">
      <alignment horizontal="center" vertical="center"/>
    </xf>
    <xf numFmtId="0" fontId="31" fillId="79" borderId="10" xfId="0" applyNumberFormat="1" applyFont="1" applyFill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25" fillId="0" borderId="13" xfId="136" applyBorder="1" applyAlignment="1">
      <alignment horizontal="center"/>
    </xf>
    <xf numFmtId="0" fontId="113" fillId="0" borderId="11" xfId="136" applyFont="1" applyBorder="1" applyAlignment="1">
      <alignment wrapText="1"/>
    </xf>
    <xf numFmtId="49" fontId="25" fillId="0" borderId="11" xfId="136" applyNumberFormat="1" applyBorder="1" applyAlignment="1">
      <alignment horizontal="center"/>
    </xf>
    <xf numFmtId="0" fontId="15" fillId="0" borderId="21" xfId="136" applyNumberFormat="1" applyFont="1" applyBorder="1" applyAlignment="1">
      <alignment horizontal="center"/>
    </xf>
    <xf numFmtId="49" fontId="25" fillId="0" borderId="13" xfId="136" applyNumberFormat="1" applyBorder="1" applyAlignment="1">
      <alignment horizontal="center"/>
    </xf>
    <xf numFmtId="49" fontId="56" fillId="0" borderId="21" xfId="136" applyNumberFormat="1" applyFont="1" applyBorder="1" applyAlignment="1">
      <alignment vertical="center" wrapText="1"/>
    </xf>
    <xf numFmtId="49" fontId="25" fillId="0" borderId="21" xfId="136" applyNumberFormat="1" applyBorder="1" applyAlignment="1">
      <alignment horizontal="center"/>
    </xf>
    <xf numFmtId="49" fontId="56" fillId="0" borderId="21" xfId="136" applyNumberFormat="1" applyFont="1" applyBorder="1" applyAlignment="1">
      <alignment wrapText="1"/>
    </xf>
    <xf numFmtId="49" fontId="25" fillId="0" borderId="13" xfId="136" applyNumberFormat="1" applyBorder="1" applyAlignment="1">
      <alignment horizontal="center" vertical="top"/>
    </xf>
    <xf numFmtId="49" fontId="113" fillId="0" borderId="21" xfId="136" applyNumberFormat="1" applyFont="1" applyBorder="1" applyAlignment="1">
      <alignment vertical="center" wrapText="1"/>
    </xf>
    <xf numFmtId="0" fontId="25" fillId="0" borderId="10" xfId="136" applyBorder="1" applyAlignment="1">
      <alignment horizontal="center"/>
    </xf>
    <xf numFmtId="0" fontId="16" fillId="0" borderId="10" xfId="136" applyFont="1" applyBorder="1" applyAlignment="1">
      <alignment horizontal="right" wrapText="1" shrinkToFit="1"/>
    </xf>
    <xf numFmtId="0" fontId="16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81" borderId="25" xfId="0" applyNumberFormat="1" applyFont="1" applyFill="1" applyBorder="1" applyAlignment="1">
      <alignment horizontal="center" vertical="center"/>
    </xf>
    <xf numFmtId="0" fontId="16" fillId="0" borderId="63" xfId="0" applyNumberFormat="1" applyFont="1" applyFill="1" applyBorder="1" applyAlignment="1">
      <alignment horizontal="center" vertical="center"/>
    </xf>
    <xf numFmtId="0" fontId="61" fillId="0" borderId="13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" fontId="59" fillId="0" borderId="13" xfId="0" applyNumberFormat="1" applyFont="1" applyFill="1" applyBorder="1" applyAlignment="1">
      <alignment horizontal="center" vertical="center"/>
    </xf>
    <xf numFmtId="1" fontId="61" fillId="0" borderId="13" xfId="0" applyNumberFormat="1" applyFont="1" applyFill="1" applyBorder="1" applyAlignment="1">
      <alignment horizontal="center" vertical="center"/>
    </xf>
    <xf numFmtId="0" fontId="61" fillId="79" borderId="10" xfId="0" applyFont="1" applyFill="1" applyBorder="1" applyAlignment="1">
      <alignment horizontal="center" vertical="center"/>
    </xf>
    <xf numFmtId="0" fontId="59" fillId="79" borderId="10" xfId="0" applyFont="1" applyFill="1" applyBorder="1" applyAlignment="1">
      <alignment horizontal="center" vertical="center"/>
    </xf>
    <xf numFmtId="1" fontId="59" fillId="79" borderId="10" xfId="0" applyNumberFormat="1" applyFont="1" applyFill="1" applyBorder="1" applyAlignment="1">
      <alignment horizontal="center" vertical="center"/>
    </xf>
    <xf numFmtId="1" fontId="61" fillId="79" borderId="10" xfId="0" applyNumberFormat="1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center" vertical="center"/>
    </xf>
    <xf numFmtId="1" fontId="59" fillId="0" borderId="10" xfId="0" applyNumberFormat="1" applyFont="1" applyFill="1" applyBorder="1" applyAlignment="1">
      <alignment horizontal="center" vertical="center"/>
    </xf>
    <xf numFmtId="1" fontId="61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4" fillId="0" borderId="89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" fontId="18" fillId="0" borderId="0" xfId="0" applyNumberFormat="1" applyFont="1"/>
    <xf numFmtId="0" fontId="8" fillId="0" borderId="10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13" fillId="81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4" fillId="80" borderId="22" xfId="0" applyNumberFormat="1" applyFont="1" applyFill="1" applyBorder="1" applyAlignment="1">
      <alignment horizontal="center" vertical="center" wrapText="1"/>
    </xf>
    <xf numFmtId="0" fontId="55" fillId="80" borderId="22" xfId="0" applyNumberFormat="1" applyFont="1" applyFill="1" applyBorder="1" applyAlignment="1">
      <alignment horizontal="center" vertical="center" wrapText="1"/>
    </xf>
    <xf numFmtId="0" fontId="24" fillId="80" borderId="62" xfId="0" applyNumberFormat="1" applyFont="1" applyFill="1" applyBorder="1" applyAlignment="1">
      <alignment horizontal="center" vertical="center" wrapText="1"/>
    </xf>
    <xf numFmtId="0" fontId="16" fillId="0" borderId="27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right" vertical="top" wrapText="1"/>
    </xf>
    <xf numFmtId="0" fontId="13" fillId="81" borderId="17" xfId="0" applyFont="1" applyFill="1" applyBorder="1" applyAlignment="1">
      <alignment vertical="center"/>
    </xf>
    <xf numFmtId="0" fontId="16" fillId="81" borderId="27" xfId="0" applyNumberFormat="1" applyFont="1" applyFill="1" applyBorder="1" applyAlignment="1">
      <alignment horizontal="center" vertical="center"/>
    </xf>
    <xf numFmtId="0" fontId="13" fillId="81" borderId="90" xfId="0" applyFont="1" applyFill="1" applyBorder="1" applyAlignment="1">
      <alignment vertical="center"/>
    </xf>
    <xf numFmtId="0" fontId="16" fillId="81" borderId="58" xfId="0" applyNumberFormat="1" applyFont="1" applyFill="1" applyBorder="1" applyAlignment="1">
      <alignment horizontal="center" vertical="center"/>
    </xf>
    <xf numFmtId="0" fontId="13" fillId="81" borderId="47" xfId="0" applyNumberFormat="1" applyFont="1" applyFill="1" applyBorder="1" applyAlignment="1">
      <alignment horizontal="center" vertical="center"/>
    </xf>
    <xf numFmtId="0" fontId="16" fillId="81" borderId="47" xfId="0" applyNumberFormat="1" applyFont="1" applyFill="1" applyBorder="1" applyAlignment="1">
      <alignment horizontal="center" vertical="center"/>
    </xf>
    <xf numFmtId="0" fontId="16" fillId="81" borderId="51" xfId="0" applyNumberFormat="1" applyFont="1" applyFill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0" fontId="91" fillId="0" borderId="10" xfId="0" applyFont="1" applyBorder="1" applyAlignment="1">
      <alignment vertical="center"/>
    </xf>
    <xf numFmtId="0" fontId="24" fillId="80" borderId="98" xfId="0" applyNumberFormat="1" applyFont="1" applyFill="1" applyBorder="1" applyAlignment="1">
      <alignment horizontal="center" vertical="center" wrapText="1"/>
    </xf>
    <xf numFmtId="0" fontId="24" fillId="80" borderId="99" xfId="0" applyNumberFormat="1" applyFont="1" applyFill="1" applyBorder="1" applyAlignment="1">
      <alignment horizontal="center" vertical="center" wrapText="1"/>
    </xf>
    <xf numFmtId="0" fontId="55" fillId="80" borderId="100" xfId="0" applyNumberFormat="1" applyFont="1" applyFill="1" applyBorder="1" applyAlignment="1">
      <alignment horizontal="center" vertical="center" wrapText="1"/>
    </xf>
    <xf numFmtId="0" fontId="55" fillId="80" borderId="97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/>
    </xf>
    <xf numFmtId="0" fontId="13" fillId="81" borderId="11" xfId="0" applyNumberFormat="1" applyFont="1" applyFill="1" applyBorder="1" applyAlignment="1">
      <alignment horizontal="center" vertical="center"/>
    </xf>
    <xf numFmtId="0" fontId="13" fillId="81" borderId="91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121" fillId="0" borderId="0" xfId="114" applyNumberFormat="1" applyFont="1"/>
    <xf numFmtId="0" fontId="70" fillId="0" borderId="0" xfId="114" applyNumberFormat="1"/>
    <xf numFmtId="0" fontId="122" fillId="0" borderId="0" xfId="114" applyNumberFormat="1" applyFont="1"/>
    <xf numFmtId="0" fontId="123" fillId="0" borderId="0" xfId="114" applyNumberFormat="1" applyFont="1" applyAlignment="1">
      <alignment horizontal="center"/>
    </xf>
    <xf numFmtId="0" fontId="70" fillId="0" borderId="0" xfId="114"/>
    <xf numFmtId="49" fontId="13" fillId="0" borderId="13" xfId="0" applyNumberFormat="1" applyFont="1" applyBorder="1" applyAlignment="1">
      <alignment horizontal="center" vertical="center" wrapText="1"/>
    </xf>
    <xf numFmtId="49" fontId="13" fillId="24" borderId="13" xfId="0" applyNumberFormat="1" applyFont="1" applyFill="1" applyBorder="1" applyAlignment="1">
      <alignment horizontal="left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01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24" borderId="10" xfId="0" applyNumberFormat="1" applyFont="1" applyFill="1" applyBorder="1" applyAlignment="1">
      <alignment horizontal="left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102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center" vertical="center" wrapText="1"/>
    </xf>
    <xf numFmtId="49" fontId="17" fillId="0" borderId="102" xfId="0" applyNumberFormat="1" applyFont="1" applyBorder="1" applyAlignment="1">
      <alignment horizontal="center" vertical="center" wrapText="1"/>
    </xf>
    <xf numFmtId="0" fontId="125" fillId="0" borderId="0" xfId="0" applyFont="1"/>
    <xf numFmtId="0" fontId="124" fillId="0" borderId="20" xfId="0" applyFont="1" applyBorder="1" applyAlignment="1">
      <alignment horizontal="center" vertical="center"/>
    </xf>
    <xf numFmtId="0" fontId="126" fillId="0" borderId="10" xfId="0" applyFont="1" applyBorder="1" applyAlignment="1">
      <alignment vertical="center" wrapText="1"/>
    </xf>
    <xf numFmtId="0" fontId="126" fillId="0" borderId="10" xfId="0" applyFont="1" applyBorder="1" applyAlignment="1">
      <alignment horizontal="center" vertical="center" wrapText="1"/>
    </xf>
    <xf numFmtId="0" fontId="125" fillId="0" borderId="10" xfId="0" applyFont="1" applyBorder="1" applyAlignment="1">
      <alignment horizontal="center"/>
    </xf>
    <xf numFmtId="0" fontId="127" fillId="0" borderId="10" xfId="0" applyFont="1" applyBorder="1"/>
    <xf numFmtId="0" fontId="127" fillId="0" borderId="10" xfId="0" applyNumberFormat="1" applyFont="1" applyBorder="1" applyAlignment="1">
      <alignment horizontal="center"/>
    </xf>
    <xf numFmtId="0" fontId="125" fillId="79" borderId="10" xfId="0" applyFont="1" applyFill="1" applyBorder="1" applyAlignment="1">
      <alignment horizontal="center"/>
    </xf>
    <xf numFmtId="0" fontId="127" fillId="79" borderId="10" xfId="0" applyFont="1" applyFill="1" applyBorder="1"/>
    <xf numFmtId="0" fontId="127" fillId="79" borderId="10" xfId="0" applyNumberFormat="1" applyFont="1" applyFill="1" applyBorder="1" applyAlignment="1">
      <alignment horizontal="center"/>
    </xf>
    <xf numFmtId="0" fontId="124" fillId="0" borderId="10" xfId="0" applyFont="1" applyBorder="1"/>
    <xf numFmtId="0" fontId="128" fillId="0" borderId="10" xfId="0" applyNumberFormat="1" applyFont="1" applyBorder="1" applyAlignment="1">
      <alignment horizontal="center"/>
    </xf>
    <xf numFmtId="0" fontId="6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79" borderId="10" xfId="0" applyFont="1" applyFill="1" applyBorder="1" applyAlignment="1">
      <alignment vertical="center"/>
    </xf>
    <xf numFmtId="0" fontId="15" fillId="0" borderId="10" xfId="0" applyFont="1" applyBorder="1" applyAlignment="1">
      <alignment vertical="center"/>
    </xf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1" fontId="50" fillId="0" borderId="10" xfId="0" applyNumberFormat="1" applyFont="1" applyBorder="1" applyAlignment="1">
      <alignment horizontal="center" vertical="center"/>
    </xf>
    <xf numFmtId="0" fontId="55" fillId="0" borderId="0" xfId="140" applyFont="1" applyAlignment="1">
      <alignment horizontal="center"/>
    </xf>
    <xf numFmtId="0" fontId="25" fillId="0" borderId="25" xfId="140" applyFont="1" applyBorder="1" applyAlignment="1">
      <alignment horizontal="center" vertical="center" wrapText="1"/>
    </xf>
    <xf numFmtId="0" fontId="55" fillId="0" borderId="0" xfId="140" applyFont="1"/>
    <xf numFmtId="0" fontId="25" fillId="0" borderId="10" xfId="140" applyFont="1" applyBorder="1" applyAlignment="1">
      <alignment horizontal="center" vertical="center"/>
    </xf>
    <xf numFmtId="0" fontId="55" fillId="0" borderId="10" xfId="140" applyFont="1" applyBorder="1" applyAlignment="1">
      <alignment horizontal="center" vertical="center"/>
    </xf>
    <xf numFmtId="0" fontId="15" fillId="0" borderId="13" xfId="140" applyFont="1" applyBorder="1" applyAlignment="1">
      <alignment horizontal="center" vertical="center"/>
    </xf>
    <xf numFmtId="0" fontId="13" fillId="0" borderId="13" xfId="140" applyFont="1" applyBorder="1" applyAlignment="1">
      <alignment vertical="center"/>
    </xf>
    <xf numFmtId="0" fontId="15" fillId="0" borderId="13" xfId="140" applyNumberFormat="1" applyFont="1" applyBorder="1" applyAlignment="1">
      <alignment horizontal="center" vertical="center"/>
    </xf>
    <xf numFmtId="0" fontId="15" fillId="0" borderId="13" xfId="140" applyNumberFormat="1" applyFont="1" applyFill="1" applyBorder="1" applyAlignment="1">
      <alignment horizontal="center" vertical="center"/>
    </xf>
    <xf numFmtId="0" fontId="15" fillId="0" borderId="10" xfId="140" applyNumberFormat="1" applyFont="1" applyBorder="1" applyAlignment="1">
      <alignment horizontal="center" vertical="center" wrapText="1"/>
    </xf>
    <xf numFmtId="0" fontId="15" fillId="0" borderId="13" xfId="140" applyNumberFormat="1" applyFont="1" applyFill="1" applyBorder="1" applyAlignment="1">
      <alignment horizontal="center" vertical="center" wrapText="1"/>
    </xf>
    <xf numFmtId="0" fontId="117" fillId="0" borderId="0" xfId="140" applyFont="1"/>
    <xf numFmtId="0" fontId="15" fillId="79" borderId="10" xfId="140" applyFont="1" applyFill="1" applyBorder="1" applyAlignment="1">
      <alignment horizontal="center" vertical="center"/>
    </xf>
    <xf numFmtId="0" fontId="13" fillId="79" borderId="10" xfId="140" applyFont="1" applyFill="1" applyBorder="1" applyAlignment="1">
      <alignment vertical="center"/>
    </xf>
    <xf numFmtId="0" fontId="15" fillId="79" borderId="10" xfId="140" applyNumberFormat="1" applyFont="1" applyFill="1" applyBorder="1" applyAlignment="1">
      <alignment horizontal="center" vertical="center"/>
    </xf>
    <xf numFmtId="0" fontId="15" fillId="79" borderId="10" xfId="140" applyNumberFormat="1" applyFont="1" applyFill="1" applyBorder="1" applyAlignment="1">
      <alignment horizontal="center" vertical="center" wrapText="1"/>
    </xf>
    <xf numFmtId="0" fontId="15" fillId="0" borderId="10" xfId="140" applyFont="1" applyBorder="1" applyAlignment="1">
      <alignment horizontal="center" vertical="center"/>
    </xf>
    <xf numFmtId="0" fontId="13" fillId="0" borderId="10" xfId="140" applyFont="1" applyBorder="1" applyAlignment="1">
      <alignment vertical="center"/>
    </xf>
    <xf numFmtId="0" fontId="15" fillId="0" borderId="10" xfId="140" applyNumberFormat="1" applyFont="1" applyBorder="1" applyAlignment="1">
      <alignment horizontal="center" vertical="center"/>
    </xf>
    <xf numFmtId="0" fontId="15" fillId="0" borderId="10" xfId="140" applyNumberFormat="1" applyFont="1" applyFill="1" applyBorder="1" applyAlignment="1">
      <alignment horizontal="center" vertical="center"/>
    </xf>
    <xf numFmtId="0" fontId="15" fillId="0" borderId="10" xfId="140" applyNumberFormat="1" applyFont="1" applyFill="1" applyBorder="1" applyAlignment="1">
      <alignment horizontal="center" vertical="center" wrapText="1"/>
    </xf>
    <xf numFmtId="0" fontId="16" fillId="0" borderId="10" xfId="140" applyNumberFormat="1" applyFont="1" applyBorder="1" applyAlignment="1">
      <alignment horizontal="center" vertical="center"/>
    </xf>
    <xf numFmtId="0" fontId="16" fillId="0" borderId="10" xfId="140" applyFont="1" applyBorder="1" applyAlignment="1">
      <alignment horizontal="center" vertical="center"/>
    </xf>
    <xf numFmtId="3" fontId="25" fillId="0" borderId="0" xfId="140" applyNumberFormat="1" applyFont="1" applyAlignment="1">
      <alignment horizontal="center"/>
    </xf>
    <xf numFmtId="3" fontId="55" fillId="0" borderId="0" xfId="140" applyNumberFormat="1" applyFont="1" applyAlignment="1">
      <alignment horizontal="left" wrapText="1"/>
    </xf>
    <xf numFmtId="3" fontId="55" fillId="0" borderId="0" xfId="140" applyNumberFormat="1" applyFont="1" applyAlignment="1">
      <alignment horizontal="center"/>
    </xf>
    <xf numFmtId="0" fontId="117" fillId="0" borderId="0" xfId="140" applyFont="1" applyAlignment="1">
      <alignment horizontal="left"/>
    </xf>
    <xf numFmtId="0" fontId="16" fillId="0" borderId="0" xfId="140" applyFont="1"/>
    <xf numFmtId="0" fontId="6" fillId="0" borderId="12" xfId="0" applyFont="1" applyBorder="1" applyAlignment="1">
      <alignment horizontal="center"/>
    </xf>
    <xf numFmtId="0" fontId="6" fillId="81" borderId="17" xfId="0" applyFont="1" applyFill="1" applyBorder="1" applyAlignment="1">
      <alignment horizontal="center"/>
    </xf>
    <xf numFmtId="0" fontId="18" fillId="81" borderId="10" xfId="0" applyNumberFormat="1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18" fillId="0" borderId="10" xfId="0" applyNumberFormat="1" applyFont="1" applyBorder="1" applyAlignment="1">
      <alignment horizontal="center" wrapText="1"/>
    </xf>
    <xf numFmtId="0" fontId="18" fillId="0" borderId="13" xfId="0" applyFont="1" applyFill="1" applyBorder="1" applyAlignment="1">
      <alignment horizontal="center"/>
    </xf>
    <xf numFmtId="0" fontId="6" fillId="81" borderId="24" xfId="0" applyFont="1" applyFill="1" applyBorder="1" applyAlignment="1">
      <alignment horizontal="center"/>
    </xf>
    <xf numFmtId="0" fontId="9" fillId="0" borderId="104" xfId="0" applyFont="1" applyBorder="1" applyAlignment="1">
      <alignment horizontal="center"/>
    </xf>
    <xf numFmtId="0" fontId="6" fillId="0" borderId="29" xfId="0" applyNumberFormat="1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1" fontId="16" fillId="81" borderId="10" xfId="0" applyNumberFormat="1" applyFont="1" applyFill="1" applyBorder="1" applyAlignment="1">
      <alignment horizontal="center" vertical="center"/>
    </xf>
    <xf numFmtId="0" fontId="16" fillId="81" borderId="10" xfId="0" applyFont="1" applyFill="1" applyBorder="1" applyAlignment="1">
      <alignment horizontal="center" vertical="center" wrapText="1"/>
    </xf>
    <xf numFmtId="0" fontId="13" fillId="81" borderId="10" xfId="0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vertical="center" wrapText="1"/>
    </xf>
    <xf numFmtId="49" fontId="13" fillId="81" borderId="10" xfId="0" applyNumberFormat="1" applyFont="1" applyFill="1" applyBorder="1" applyAlignment="1">
      <alignment horizontal="center" vertical="center" wrapText="1"/>
    </xf>
    <xf numFmtId="49" fontId="13" fillId="81" borderId="10" xfId="0" applyNumberFormat="1" applyFont="1" applyFill="1" applyBorder="1" applyAlignment="1">
      <alignment horizontal="left" vertical="center" wrapText="1"/>
    </xf>
    <xf numFmtId="0" fontId="13" fillId="81" borderId="16" xfId="0" applyNumberFormat="1" applyFont="1" applyFill="1" applyBorder="1" applyAlignment="1">
      <alignment horizontal="center" vertical="center" wrapText="1"/>
    </xf>
    <xf numFmtId="0" fontId="13" fillId="81" borderId="102" xfId="0" applyNumberFormat="1" applyFont="1" applyFill="1" applyBorder="1" applyAlignment="1">
      <alignment horizontal="center" vertical="center" wrapText="1"/>
    </xf>
    <xf numFmtId="0" fontId="125" fillId="0" borderId="20" xfId="0" applyFont="1" applyBorder="1" applyAlignment="1">
      <alignment horizontal="center" vertical="center"/>
    </xf>
    <xf numFmtId="1" fontId="125" fillId="0" borderId="10" xfId="0" applyNumberFormat="1" applyFont="1" applyBorder="1" applyAlignment="1">
      <alignment horizontal="center"/>
    </xf>
    <xf numFmtId="0" fontId="134" fillId="0" borderId="10" xfId="0" applyNumberFormat="1" applyFont="1" applyBorder="1" applyAlignment="1">
      <alignment horizontal="center"/>
    </xf>
    <xf numFmtId="0" fontId="134" fillId="79" borderId="10" xfId="0" applyNumberFormat="1" applyFont="1" applyFill="1" applyBorder="1" applyAlignment="1">
      <alignment horizontal="center"/>
    </xf>
    <xf numFmtId="164" fontId="124" fillId="0" borderId="0" xfId="0" applyNumberFormat="1" applyFont="1" applyBorder="1" applyAlignment="1">
      <alignment vertical="center"/>
    </xf>
    <xf numFmtId="0" fontId="132" fillId="0" borderId="0" xfId="0" applyNumberFormat="1" applyFont="1" applyAlignment="1">
      <alignment vertical="center"/>
    </xf>
    <xf numFmtId="0" fontId="132" fillId="0" borderId="0" xfId="0" applyNumberFormat="1" applyFont="1" applyAlignment="1">
      <alignment horizontal="center" vertical="center"/>
    </xf>
    <xf numFmtId="0" fontId="135" fillId="0" borderId="0" xfId="0" applyNumberFormat="1" applyFont="1" applyAlignment="1">
      <alignment vertical="center"/>
    </xf>
    <xf numFmtId="0" fontId="121" fillId="0" borderId="0" xfId="0" applyNumberFormat="1" applyFont="1"/>
    <xf numFmtId="49" fontId="137" fillId="0" borderId="10" xfId="0" applyNumberFormat="1" applyFont="1" applyBorder="1" applyAlignment="1">
      <alignment horizontal="center" vertical="top" wrapText="1"/>
    </xf>
    <xf numFmtId="0" fontId="136" fillId="0" borderId="10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/>
    </xf>
    <xf numFmtId="0" fontId="13" fillId="79" borderId="1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79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5" fillId="79" borderId="10" xfId="0" applyNumberFormat="1" applyFont="1" applyFill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8" fillId="0" borderId="10" xfId="0" applyFont="1" applyBorder="1" applyAlignment="1">
      <alignment vertical="center" wrapText="1"/>
    </xf>
    <xf numFmtId="0" fontId="58" fillId="0" borderId="14" xfId="0" applyFont="1" applyBorder="1" applyAlignment="1">
      <alignment vertical="center" wrapText="1"/>
    </xf>
    <xf numFmtId="0" fontId="59" fillId="0" borderId="10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/>
    </xf>
    <xf numFmtId="1" fontId="14" fillId="0" borderId="84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112" fillId="0" borderId="17" xfId="0" applyFont="1" applyBorder="1" applyAlignment="1">
      <alignment horizontal="center"/>
    </xf>
    <xf numFmtId="0" fontId="112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79" borderId="17" xfId="0" applyFont="1" applyFill="1" applyBorder="1" applyAlignment="1">
      <alignment horizontal="center" wrapText="1"/>
    </xf>
    <xf numFmtId="0" fontId="16" fillId="79" borderId="45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79" borderId="10" xfId="0" applyFont="1" applyFill="1" applyBorder="1" applyAlignment="1">
      <alignment horizontal="center"/>
    </xf>
    <xf numFmtId="0" fontId="13" fillId="25" borderId="10" xfId="0" applyFont="1" applyFill="1" applyBorder="1" applyAlignment="1">
      <alignment horizontal="center"/>
    </xf>
    <xf numFmtId="0" fontId="6" fillId="0" borderId="17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wrapText="1"/>
    </xf>
    <xf numFmtId="0" fontId="6" fillId="0" borderId="45" xfId="0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center" wrapText="1"/>
    </xf>
    <xf numFmtId="0" fontId="0" fillId="0" borderId="10" xfId="0" applyNumberFormat="1" applyBorder="1" applyAlignment="1">
      <alignment horizontal="center"/>
    </xf>
    <xf numFmtId="0" fontId="137" fillId="0" borderId="10" xfId="0" applyFont="1" applyBorder="1" applyAlignment="1">
      <alignment horizontal="center" vertical="center"/>
    </xf>
    <xf numFmtId="0" fontId="137" fillId="0" borderId="10" xfId="0" applyNumberFormat="1" applyFont="1" applyBorder="1" applyAlignment="1">
      <alignment horizontal="center" vertical="center" wrapText="1"/>
    </xf>
    <xf numFmtId="0" fontId="121" fillId="0" borderId="20" xfId="0" applyNumberFormat="1" applyFont="1" applyBorder="1" applyAlignment="1">
      <alignment horizontal="center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0" fillId="0" borderId="0" xfId="140" applyFont="1" applyBorder="1" applyAlignment="1">
      <alignment horizontal="center" vertical="center" wrapText="1"/>
    </xf>
    <xf numFmtId="0" fontId="25" fillId="0" borderId="10" xfId="140" applyFont="1" applyBorder="1" applyAlignment="1">
      <alignment horizontal="center" vertical="center"/>
    </xf>
    <xf numFmtId="0" fontId="25" fillId="0" borderId="25" xfId="140" applyFont="1" applyBorder="1" applyAlignment="1">
      <alignment horizontal="center" vertical="center"/>
    </xf>
    <xf numFmtId="0" fontId="25" fillId="0" borderId="14" xfId="140" applyFont="1" applyBorder="1" applyAlignment="1">
      <alignment horizontal="center" vertical="center"/>
    </xf>
    <xf numFmtId="0" fontId="13" fillId="0" borderId="10" xfId="140" applyFont="1" applyBorder="1" applyAlignment="1">
      <alignment horizontal="center" vertical="center"/>
    </xf>
    <xf numFmtId="0" fontId="13" fillId="0" borderId="90" xfId="140" applyFont="1" applyBorder="1" applyAlignment="1">
      <alignment horizontal="center" vertical="center"/>
    </xf>
    <xf numFmtId="0" fontId="13" fillId="0" borderId="37" xfId="140" applyFont="1" applyBorder="1" applyAlignment="1">
      <alignment horizontal="center" vertical="center"/>
    </xf>
    <xf numFmtId="0" fontId="56" fillId="0" borderId="90" xfId="140" applyFont="1" applyBorder="1" applyAlignment="1">
      <alignment horizontal="center" vertical="center" wrapText="1"/>
    </xf>
    <xf numFmtId="0" fontId="133" fillId="0" borderId="91" xfId="140" applyBorder="1" applyAlignment="1">
      <alignment horizontal="center" vertical="center" wrapText="1"/>
    </xf>
    <xf numFmtId="0" fontId="25" fillId="0" borderId="90" xfId="140" applyFont="1" applyBorder="1" applyAlignment="1">
      <alignment horizontal="center" vertical="center" wrapText="1"/>
    </xf>
    <xf numFmtId="0" fontId="25" fillId="0" borderId="92" xfId="140" applyFont="1" applyBorder="1" applyAlignment="1">
      <alignment horizontal="center" vertical="center" wrapText="1"/>
    </xf>
    <xf numFmtId="0" fontId="25" fillId="0" borderId="25" xfId="140" applyFont="1" applyBorder="1" applyAlignment="1">
      <alignment horizontal="center" vertical="center" wrapText="1"/>
    </xf>
    <xf numFmtId="0" fontId="133" fillId="0" borderId="25" xfId="140" applyBorder="1" applyAlignment="1">
      <alignment horizontal="center" vertical="center" wrapText="1"/>
    </xf>
    <xf numFmtId="0" fontId="25" fillId="0" borderId="10" xfId="140" applyFont="1" applyBorder="1" applyAlignment="1">
      <alignment horizontal="center" vertical="center" wrapText="1"/>
    </xf>
    <xf numFmtId="0" fontId="133" fillId="0" borderId="10" xfId="140" applyBorder="1" applyAlignment="1">
      <alignment horizontal="center" vertical="center" wrapText="1"/>
    </xf>
    <xf numFmtId="0" fontId="120" fillId="0" borderId="10" xfId="140" applyFont="1" applyBorder="1" applyAlignment="1">
      <alignment horizontal="center" vertical="center" wrapText="1"/>
    </xf>
    <xf numFmtId="0" fontId="31" fillId="0" borderId="10" xfId="140" applyFont="1" applyBorder="1" applyAlignment="1">
      <alignment horizontal="center" vertical="center" wrapText="1"/>
    </xf>
    <xf numFmtId="0" fontId="14" fillId="0" borderId="10" xfId="140" applyFont="1" applyBorder="1" applyAlignment="1">
      <alignment horizontal="center" vertical="center"/>
    </xf>
    <xf numFmtId="3" fontId="55" fillId="0" borderId="0" xfId="140" applyNumberFormat="1" applyFont="1" applyAlignment="1">
      <alignment horizontal="left" wrapText="1"/>
    </xf>
    <xf numFmtId="0" fontId="30" fillId="0" borderId="10" xfId="140" applyFont="1" applyBorder="1" applyAlignment="1">
      <alignment horizontal="center" vertical="center" wrapText="1"/>
    </xf>
    <xf numFmtId="0" fontId="25" fillId="0" borderId="13" xfId="14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3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49" fontId="56" fillId="0" borderId="48" xfId="0" applyNumberFormat="1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49" fontId="30" fillId="79" borderId="10" xfId="0" applyNumberFormat="1" applyFont="1" applyFill="1" applyBorder="1" applyAlignment="1">
      <alignment horizontal="center" vertical="center" wrapText="1"/>
    </xf>
    <xf numFmtId="0" fontId="30" fillId="79" borderId="10" xfId="0" applyFont="1" applyFill="1" applyBorder="1" applyAlignment="1">
      <alignment horizontal="center" vertical="center" wrapText="1"/>
    </xf>
    <xf numFmtId="0" fontId="30" fillId="79" borderId="28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49" fontId="23" fillId="0" borderId="59" xfId="0" applyNumberFormat="1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3" fillId="0" borderId="38" xfId="0" applyNumberFormat="1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5" fillId="0" borderId="10" xfId="136" applyNumberFormat="1" applyFont="1" applyBorder="1" applyAlignment="1">
      <alignment horizontal="center"/>
    </xf>
    <xf numFmtId="49" fontId="15" fillId="0" borderId="10" xfId="136" applyNumberFormat="1" applyFont="1" applyBorder="1" applyAlignment="1">
      <alignment horizontal="center"/>
    </xf>
    <xf numFmtId="0" fontId="15" fillId="0" borderId="25" xfId="136" applyNumberFormat="1" applyFont="1" applyBorder="1" applyAlignment="1">
      <alignment horizontal="center"/>
    </xf>
    <xf numFmtId="0" fontId="15" fillId="0" borderId="40" xfId="136" applyNumberFormat="1" applyFont="1" applyBorder="1" applyAlignment="1">
      <alignment horizontal="center"/>
    </xf>
    <xf numFmtId="0" fontId="15" fillId="0" borderId="13" xfId="136" applyNumberFormat="1" applyFont="1" applyBorder="1" applyAlignment="1">
      <alignment horizontal="center"/>
    </xf>
    <xf numFmtId="0" fontId="55" fillId="0" borderId="25" xfId="136" applyFont="1" applyBorder="1" applyAlignment="1">
      <alignment horizontal="center" vertical="center" wrapText="1"/>
    </xf>
    <xf numFmtId="0" fontId="55" fillId="0" borderId="88" xfId="136" applyFont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30" fillId="0" borderId="86" xfId="136" applyFont="1" applyBorder="1" applyAlignment="1">
      <alignment horizontal="center" vertical="center"/>
    </xf>
    <xf numFmtId="0" fontId="30" fillId="0" borderId="87" xfId="136" applyFont="1" applyBorder="1" applyAlignment="1">
      <alignment horizontal="center" vertical="center"/>
    </xf>
    <xf numFmtId="0" fontId="55" fillId="0" borderId="25" xfId="136" applyFont="1" applyBorder="1" applyAlignment="1">
      <alignment horizontal="center" vertical="center"/>
    </xf>
    <xf numFmtId="0" fontId="55" fillId="0" borderId="13" xfId="136" applyFont="1" applyBorder="1" applyAlignment="1">
      <alignment horizontal="center" vertical="center"/>
    </xf>
    <xf numFmtId="49" fontId="25" fillId="0" borderId="10" xfId="136" applyNumberFormat="1" applyBorder="1" applyAlignment="1">
      <alignment horizontal="center" vertical="top"/>
    </xf>
    <xf numFmtId="0" fontId="113" fillId="0" borderId="25" xfId="136" applyFont="1" applyBorder="1" applyAlignment="1">
      <alignment horizontal="left" vertical="top" wrapText="1" shrinkToFit="1"/>
    </xf>
    <xf numFmtId="0" fontId="113" fillId="0" borderId="40" xfId="136" applyFont="1" applyBorder="1" applyAlignment="1">
      <alignment horizontal="left" vertical="top" wrapText="1" shrinkToFit="1"/>
    </xf>
    <xf numFmtId="0" fontId="113" fillId="0" borderId="13" xfId="136" applyFont="1" applyBorder="1" applyAlignment="1">
      <alignment horizontal="left" vertical="top" wrapText="1" shrinkToFit="1"/>
    </xf>
    <xf numFmtId="49" fontId="25" fillId="0" borderId="10" xfId="136" applyNumberFormat="1" applyBorder="1" applyAlignment="1">
      <alignment horizontal="center"/>
    </xf>
    <xf numFmtId="49" fontId="56" fillId="0" borderId="25" xfId="136" applyNumberFormat="1" applyFont="1" applyBorder="1" applyAlignment="1">
      <alignment horizontal="center" vertical="center" wrapText="1"/>
    </xf>
    <xf numFmtId="49" fontId="56" fillId="0" borderId="13" xfId="136" applyNumberFormat="1" applyFont="1" applyBorder="1" applyAlignment="1">
      <alignment horizontal="center" vertical="center" wrapText="1"/>
    </xf>
    <xf numFmtId="0" fontId="55" fillId="80" borderId="17" xfId="0" applyNumberFormat="1" applyFont="1" applyFill="1" applyBorder="1" applyAlignment="1">
      <alignment horizontal="center" vertical="center" wrapText="1"/>
    </xf>
    <xf numFmtId="0" fontId="55" fillId="80" borderId="45" xfId="0" applyNumberFormat="1" applyFont="1" applyFill="1" applyBorder="1" applyAlignment="1">
      <alignment horizontal="center" vertical="center" wrapText="1"/>
    </xf>
    <xf numFmtId="0" fontId="55" fillId="80" borderId="11" xfId="0" applyNumberFormat="1" applyFont="1" applyFill="1" applyBorder="1" applyAlignment="1">
      <alignment horizontal="center" vertical="center" wrapText="1"/>
    </xf>
    <xf numFmtId="0" fontId="55" fillId="80" borderId="38" xfId="0" applyNumberFormat="1" applyFont="1" applyFill="1" applyBorder="1" applyAlignment="1">
      <alignment horizontal="center" vertical="center" wrapText="1"/>
    </xf>
    <xf numFmtId="0" fontId="55" fillId="80" borderId="62" xfId="0" applyNumberFormat="1" applyFont="1" applyFill="1" applyBorder="1" applyAlignment="1">
      <alignment horizontal="center" vertical="center" wrapText="1"/>
    </xf>
    <xf numFmtId="49" fontId="15" fillId="0" borderId="63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center" wrapText="1"/>
    </xf>
    <xf numFmtId="49" fontId="15" fillId="0" borderId="42" xfId="0" applyNumberFormat="1" applyFont="1" applyFill="1" applyBorder="1" applyAlignment="1">
      <alignment horizontal="center" vertical="center" wrapText="1"/>
    </xf>
    <xf numFmtId="49" fontId="15" fillId="0" borderId="44" xfId="0" applyNumberFormat="1" applyFont="1" applyFill="1" applyBorder="1" applyAlignment="1">
      <alignment horizontal="center" vertical="center" wrapText="1"/>
    </xf>
    <xf numFmtId="49" fontId="15" fillId="0" borderId="48" xfId="0" applyNumberFormat="1" applyFont="1" applyFill="1" applyBorder="1" applyAlignment="1">
      <alignment horizontal="center" vertical="center" wrapText="1"/>
    </xf>
    <xf numFmtId="49" fontId="15" fillId="0" borderId="49" xfId="0" applyNumberFormat="1" applyFont="1" applyFill="1" applyBorder="1" applyAlignment="1">
      <alignment horizontal="center" vertical="center" wrapText="1"/>
    </xf>
    <xf numFmtId="49" fontId="15" fillId="0" borderId="50" xfId="0" applyNumberFormat="1" applyFont="1" applyFill="1" applyBorder="1" applyAlignment="1">
      <alignment horizontal="center" vertical="center" wrapText="1"/>
    </xf>
    <xf numFmtId="0" fontId="16" fillId="0" borderId="105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/>
    </xf>
    <xf numFmtId="49" fontId="13" fillId="0" borderId="48" xfId="0" applyNumberFormat="1" applyFont="1" applyFill="1" applyBorder="1" applyAlignment="1">
      <alignment vertical="center" wrapText="1"/>
    </xf>
    <xf numFmtId="49" fontId="13" fillId="0" borderId="24" xfId="0" applyNumberFormat="1" applyFont="1" applyFill="1" applyBorder="1" applyAlignment="1">
      <alignment vertical="center" wrapText="1"/>
    </xf>
    <xf numFmtId="49" fontId="13" fillId="0" borderId="36" xfId="0" applyNumberFormat="1" applyFont="1" applyFill="1" applyBorder="1" applyAlignment="1">
      <alignment vertical="center" wrapText="1"/>
    </xf>
    <xf numFmtId="49" fontId="65" fillId="0" borderId="52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49" fontId="65" fillId="0" borderId="96" xfId="0" applyNumberFormat="1" applyFont="1" applyFill="1" applyBorder="1" applyAlignment="1">
      <alignment horizontal="center" vertical="center" wrapText="1"/>
    </xf>
    <xf numFmtId="0" fontId="55" fillId="80" borderId="33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/>
    </xf>
    <xf numFmtId="49" fontId="15" fillId="0" borderId="93" xfId="0" applyNumberFormat="1" applyFont="1" applyFill="1" applyBorder="1" applyAlignment="1">
      <alignment horizontal="center" vertical="center" wrapText="1"/>
    </xf>
    <xf numFmtId="49" fontId="15" fillId="0" borderId="94" xfId="0" applyNumberFormat="1" applyFont="1" applyFill="1" applyBorder="1" applyAlignment="1">
      <alignment horizontal="center" vertical="center" wrapText="1"/>
    </xf>
    <xf numFmtId="49" fontId="15" fillId="0" borderId="95" xfId="0" applyNumberFormat="1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9" fillId="0" borderId="10" xfId="112" applyFont="1" applyBorder="1" applyAlignment="1">
      <alignment horizontal="center" vertical="center" wrapText="1"/>
    </xf>
    <xf numFmtId="0" fontId="9" fillId="0" borderId="0" xfId="112" applyFont="1" applyAlignment="1">
      <alignment horizontal="center" wrapText="1"/>
    </xf>
    <xf numFmtId="49" fontId="29" fillId="0" borderId="90" xfId="0" applyNumberFormat="1" applyFont="1" applyBorder="1" applyAlignment="1">
      <alignment horizontal="center" vertical="center" wrapText="1"/>
    </xf>
    <xf numFmtId="49" fontId="29" fillId="0" borderId="92" xfId="0" applyNumberFormat="1" applyFont="1" applyBorder="1" applyAlignment="1">
      <alignment horizontal="center" vertical="center" wrapText="1"/>
    </xf>
    <xf numFmtId="49" fontId="29" fillId="0" borderId="91" xfId="0" applyNumberFormat="1" applyFont="1" applyBorder="1" applyAlignment="1">
      <alignment horizontal="center" vertical="center" wrapText="1"/>
    </xf>
    <xf numFmtId="0" fontId="59" fillId="0" borderId="25" xfId="112" applyFont="1" applyBorder="1" applyAlignment="1">
      <alignment horizontal="center" vertical="center" wrapText="1"/>
    </xf>
    <xf numFmtId="0" fontId="59" fillId="0" borderId="13" xfId="112" applyFont="1" applyBorder="1" applyAlignment="1">
      <alignment horizontal="center" vertical="center" wrapText="1"/>
    </xf>
    <xf numFmtId="0" fontId="50" fillId="0" borderId="0" xfId="0" applyNumberFormat="1" applyFont="1" applyBorder="1" applyAlignment="1">
      <alignment horizontal="center" vertical="center" wrapText="1"/>
    </xf>
    <xf numFmtId="0" fontId="119" fillId="0" borderId="0" xfId="0" applyFont="1" applyAlignment="1">
      <alignment horizontal="center" vertical="center" wrapText="1"/>
    </xf>
    <xf numFmtId="0" fontId="124" fillId="0" borderId="0" xfId="0" applyFont="1" applyAlignment="1">
      <alignment horizontal="center"/>
    </xf>
    <xf numFmtId="0" fontId="125" fillId="0" borderId="0" xfId="0" applyFont="1" applyAlignment="1">
      <alignment horizontal="center" wrapText="1"/>
    </xf>
    <xf numFmtId="0" fontId="131" fillId="0" borderId="10" xfId="0" applyNumberFormat="1" applyFont="1" applyBorder="1" applyAlignment="1">
      <alignment horizontal="center" vertical="center" wrapText="1"/>
    </xf>
    <xf numFmtId="0" fontId="131" fillId="0" borderId="14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129" fillId="0" borderId="20" xfId="0" applyNumberFormat="1" applyFont="1" applyBorder="1" applyAlignment="1">
      <alignment horizontal="center" vertical="top"/>
    </xf>
    <xf numFmtId="0" fontId="60" fillId="0" borderId="10" xfId="0" applyFont="1" applyBorder="1" applyAlignment="1">
      <alignment vertical="center" wrapText="1"/>
    </xf>
    <xf numFmtId="0" fontId="60" fillId="0" borderId="14" xfId="0" applyFont="1" applyBorder="1" applyAlignment="1">
      <alignment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130" fillId="0" borderId="10" xfId="0" applyNumberFormat="1" applyFont="1" applyBorder="1" applyAlignment="1">
      <alignment horizontal="center" vertical="center"/>
    </xf>
    <xf numFmtId="49" fontId="126" fillId="0" borderId="0" xfId="137" applyNumberFormat="1" applyFont="1" applyAlignment="1">
      <alignment horizontal="center"/>
    </xf>
    <xf numFmtId="49" fontId="16" fillId="0" borderId="10" xfId="0" applyNumberFormat="1" applyFont="1" applyBorder="1" applyAlignment="1">
      <alignment horizontal="center" vertical="center" wrapText="1"/>
    </xf>
    <xf numFmtId="0" fontId="125" fillId="0" borderId="10" xfId="137" applyFont="1" applyBorder="1" applyAlignment="1">
      <alignment horizontal="center" vertical="center"/>
    </xf>
    <xf numFmtId="0" fontId="125" fillId="0" borderId="10" xfId="137" applyFont="1" applyBorder="1" applyAlignment="1">
      <alignment horizontal="center" vertical="center" wrapText="1"/>
    </xf>
    <xf numFmtId="0" fontId="125" fillId="0" borderId="10" xfId="137" applyFont="1" applyBorder="1" applyAlignment="1">
      <alignment horizontal="center" vertical="top" wrapText="1"/>
    </xf>
    <xf numFmtId="49" fontId="13" fillId="24" borderId="10" xfId="0" applyNumberFormat="1" applyFont="1" applyFill="1" applyBorder="1" applyAlignment="1">
      <alignment horizontal="center" vertical="center" wrapText="1"/>
    </xf>
    <xf numFmtId="0" fontId="125" fillId="0" borderId="0" xfId="137" applyFont="1" applyBorder="1" applyAlignment="1">
      <alignment vertical="center" wrapText="1"/>
    </xf>
    <xf numFmtId="0" fontId="138" fillId="0" borderId="0" xfId="137" applyFont="1" applyAlignment="1">
      <alignment horizontal="center" wrapText="1"/>
    </xf>
  </cellXfs>
  <cellStyles count="141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 6" xfId="139"/>
    <cellStyle name="Обычный 7" xfId="140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60" zoomScaleNormal="60" workbookViewId="0">
      <selection activeCell="T16" sqref="T16"/>
    </sheetView>
  </sheetViews>
  <sheetFormatPr defaultRowHeight="12.75"/>
  <cols>
    <col min="1" max="1" width="5.42578125" style="4" customWidth="1"/>
    <col min="2" max="2" width="32" customWidth="1"/>
    <col min="3" max="3" width="16" style="4" customWidth="1"/>
    <col min="4" max="4" width="17.140625" style="4" customWidth="1"/>
    <col min="5" max="5" width="15.28515625" style="4" customWidth="1"/>
    <col min="6" max="6" width="21" style="4" customWidth="1"/>
    <col min="7" max="7" width="20" customWidth="1"/>
    <col min="8" max="8" width="17.85546875" customWidth="1"/>
    <col min="9" max="9" width="16.28515625" customWidth="1"/>
    <col min="10" max="10" width="18" customWidth="1"/>
    <col min="11" max="11" width="17.5703125" customWidth="1"/>
    <col min="12" max="12" width="18.42578125" customWidth="1"/>
    <col min="13" max="13" width="15.7109375" customWidth="1"/>
    <col min="14" max="14" width="18.140625" customWidth="1"/>
  </cols>
  <sheetData>
    <row r="1" spans="1:14" s="1" customFormat="1" ht="84.75" customHeight="1">
      <c r="A1" s="430" t="s">
        <v>38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4" s="1" customFormat="1" ht="41.25" customHeight="1">
      <c r="A2" s="433" t="s">
        <v>39</v>
      </c>
      <c r="B2" s="433" t="s">
        <v>40</v>
      </c>
      <c r="C2" s="435" t="s">
        <v>264</v>
      </c>
      <c r="D2" s="436"/>
      <c r="E2" s="436"/>
      <c r="F2" s="436"/>
      <c r="G2" s="436"/>
      <c r="H2" s="437"/>
      <c r="I2" s="438" t="s">
        <v>247</v>
      </c>
      <c r="J2" s="438"/>
      <c r="K2" s="438"/>
      <c r="L2" s="438"/>
      <c r="M2" s="438"/>
      <c r="N2" s="438"/>
    </row>
    <row r="3" spans="1:14" s="2" customFormat="1" ht="98.25" customHeight="1" thickBot="1">
      <c r="A3" s="434"/>
      <c r="B3" s="434"/>
      <c r="C3" s="308" t="s">
        <v>41</v>
      </c>
      <c r="D3" s="308" t="s">
        <v>42</v>
      </c>
      <c r="E3" s="308" t="s">
        <v>43</v>
      </c>
      <c r="F3" s="35" t="s">
        <v>44</v>
      </c>
      <c r="G3" s="308" t="s">
        <v>45</v>
      </c>
      <c r="H3" s="308" t="s">
        <v>46</v>
      </c>
      <c r="I3" s="36" t="s">
        <v>41</v>
      </c>
      <c r="J3" s="36" t="s">
        <v>42</v>
      </c>
      <c r="K3" s="36" t="s">
        <v>43</v>
      </c>
      <c r="L3" s="36" t="s">
        <v>47</v>
      </c>
      <c r="M3" s="36" t="s">
        <v>45</v>
      </c>
      <c r="N3" s="36" t="s">
        <v>46</v>
      </c>
    </row>
    <row r="4" spans="1:14" ht="28.5" customHeight="1" thickTop="1">
      <c r="A4" s="37">
        <v>1</v>
      </c>
      <c r="B4" s="38" t="s">
        <v>2</v>
      </c>
      <c r="C4" s="39">
        <v>0</v>
      </c>
      <c r="D4" s="359">
        <v>60</v>
      </c>
      <c r="E4" s="39">
        <v>4316</v>
      </c>
      <c r="F4" s="40">
        <f>C4+D4+E4</f>
        <v>4376</v>
      </c>
      <c r="G4" s="220">
        <v>2224</v>
      </c>
      <c r="H4" s="220">
        <v>220</v>
      </c>
      <c r="I4" s="41">
        <v>0</v>
      </c>
      <c r="J4" s="41">
        <v>65</v>
      </c>
      <c r="K4" s="41">
        <v>4491</v>
      </c>
      <c r="L4" s="42">
        <f>I4+J4+K4</f>
        <v>4556</v>
      </c>
      <c r="M4" s="43">
        <v>2980</v>
      </c>
      <c r="N4" s="43">
        <v>233</v>
      </c>
    </row>
    <row r="5" spans="1:14" ht="28.5" customHeight="1">
      <c r="A5" s="139">
        <v>2</v>
      </c>
      <c r="B5" s="140" t="s">
        <v>3</v>
      </c>
      <c r="C5" s="141">
        <v>4</v>
      </c>
      <c r="D5" s="144">
        <v>23</v>
      </c>
      <c r="E5" s="142">
        <v>2189</v>
      </c>
      <c r="F5" s="143">
        <f t="shared" ref="F5:F21" si="0">C5+D5+E5</f>
        <v>2216</v>
      </c>
      <c r="G5" s="145">
        <v>912</v>
      </c>
      <c r="H5" s="145">
        <v>156</v>
      </c>
      <c r="I5" s="144">
        <v>4</v>
      </c>
      <c r="J5" s="144">
        <v>27</v>
      </c>
      <c r="K5" s="190">
        <v>2238</v>
      </c>
      <c r="L5" s="143">
        <f t="shared" ref="L5:L17" si="1">I5+J5+K5</f>
        <v>2269</v>
      </c>
      <c r="M5" s="145">
        <v>1327</v>
      </c>
      <c r="N5" s="145">
        <v>172</v>
      </c>
    </row>
    <row r="6" spans="1:14" ht="28.5" customHeight="1">
      <c r="A6" s="25">
        <v>3</v>
      </c>
      <c r="B6" s="44" t="s">
        <v>4</v>
      </c>
      <c r="C6" s="45">
        <v>11</v>
      </c>
      <c r="D6" s="360">
        <v>48</v>
      </c>
      <c r="E6" s="45">
        <v>5559</v>
      </c>
      <c r="F6" s="46">
        <f t="shared" si="0"/>
        <v>5618</v>
      </c>
      <c r="G6" s="34">
        <v>2484</v>
      </c>
      <c r="H6" s="34">
        <v>293</v>
      </c>
      <c r="I6" s="47">
        <v>13</v>
      </c>
      <c r="J6" s="47">
        <v>51</v>
      </c>
      <c r="K6" s="41">
        <v>5743</v>
      </c>
      <c r="L6" s="48">
        <f t="shared" si="1"/>
        <v>5807</v>
      </c>
      <c r="M6" s="49">
        <v>3614</v>
      </c>
      <c r="N6" s="49">
        <v>335</v>
      </c>
    </row>
    <row r="7" spans="1:14" ht="28.5" customHeight="1">
      <c r="A7" s="139">
        <v>4</v>
      </c>
      <c r="B7" s="140" t="s">
        <v>5</v>
      </c>
      <c r="C7" s="141">
        <v>8</v>
      </c>
      <c r="D7" s="144">
        <v>280</v>
      </c>
      <c r="E7" s="142">
        <v>15775</v>
      </c>
      <c r="F7" s="143">
        <f t="shared" si="0"/>
        <v>16063</v>
      </c>
      <c r="G7" s="145">
        <v>3026</v>
      </c>
      <c r="H7" s="145">
        <v>527</v>
      </c>
      <c r="I7" s="144">
        <v>9</v>
      </c>
      <c r="J7" s="144">
        <v>291</v>
      </c>
      <c r="K7" s="190">
        <v>16112</v>
      </c>
      <c r="L7" s="143">
        <f t="shared" si="1"/>
        <v>16412</v>
      </c>
      <c r="M7" s="145">
        <v>5279</v>
      </c>
      <c r="N7" s="145">
        <v>644</v>
      </c>
    </row>
    <row r="8" spans="1:14" ht="28.5" customHeight="1">
      <c r="A8" s="25">
        <v>5</v>
      </c>
      <c r="B8" s="44" t="s">
        <v>6</v>
      </c>
      <c r="C8" s="45">
        <v>8</v>
      </c>
      <c r="D8" s="360">
        <v>106</v>
      </c>
      <c r="E8" s="45">
        <v>9146</v>
      </c>
      <c r="F8" s="46">
        <f t="shared" si="0"/>
        <v>9260</v>
      </c>
      <c r="G8" s="34">
        <v>4361</v>
      </c>
      <c r="H8" s="34">
        <v>409</v>
      </c>
      <c r="I8" s="47">
        <v>9</v>
      </c>
      <c r="J8" s="47">
        <v>108</v>
      </c>
      <c r="K8" s="41">
        <v>9406</v>
      </c>
      <c r="L8" s="48">
        <f t="shared" si="1"/>
        <v>9523</v>
      </c>
      <c r="M8" s="49">
        <v>7040</v>
      </c>
      <c r="N8" s="49">
        <v>472</v>
      </c>
    </row>
    <row r="9" spans="1:14" ht="28.5" customHeight="1">
      <c r="A9" s="139">
        <v>6</v>
      </c>
      <c r="B9" s="140" t="s">
        <v>7</v>
      </c>
      <c r="C9" s="141">
        <v>8</v>
      </c>
      <c r="D9" s="144">
        <v>145</v>
      </c>
      <c r="E9" s="142">
        <v>13794</v>
      </c>
      <c r="F9" s="143">
        <f t="shared" si="0"/>
        <v>13947</v>
      </c>
      <c r="G9" s="145">
        <v>4170</v>
      </c>
      <c r="H9" s="145">
        <v>626</v>
      </c>
      <c r="I9" s="144">
        <v>11</v>
      </c>
      <c r="J9" s="144">
        <v>152</v>
      </c>
      <c r="K9" s="190">
        <v>14136</v>
      </c>
      <c r="L9" s="143">
        <f t="shared" si="1"/>
        <v>14299</v>
      </c>
      <c r="M9" s="145">
        <v>7260</v>
      </c>
      <c r="N9" s="145">
        <v>718</v>
      </c>
    </row>
    <row r="10" spans="1:14" ht="28.5" customHeight="1">
      <c r="A10" s="25">
        <v>7</v>
      </c>
      <c r="B10" s="44" t="s">
        <v>8</v>
      </c>
      <c r="C10" s="45">
        <v>2</v>
      </c>
      <c r="D10" s="360">
        <v>97</v>
      </c>
      <c r="E10" s="45">
        <v>4760</v>
      </c>
      <c r="F10" s="46">
        <f t="shared" si="0"/>
        <v>4859</v>
      </c>
      <c r="G10" s="34">
        <v>2628</v>
      </c>
      <c r="H10" s="34">
        <v>321</v>
      </c>
      <c r="I10" s="47">
        <v>2</v>
      </c>
      <c r="J10" s="47">
        <v>99</v>
      </c>
      <c r="K10" s="41">
        <v>4898</v>
      </c>
      <c r="L10" s="48">
        <f t="shared" si="1"/>
        <v>4999</v>
      </c>
      <c r="M10" s="49">
        <v>3834</v>
      </c>
      <c r="N10" s="49">
        <v>363</v>
      </c>
    </row>
    <row r="11" spans="1:14" ht="28.5" customHeight="1">
      <c r="A11" s="139">
        <v>8</v>
      </c>
      <c r="B11" s="140" t="s">
        <v>9</v>
      </c>
      <c r="C11" s="141">
        <v>2</v>
      </c>
      <c r="D11" s="144">
        <v>73</v>
      </c>
      <c r="E11" s="142">
        <v>4958</v>
      </c>
      <c r="F11" s="143">
        <f t="shared" si="0"/>
        <v>5033</v>
      </c>
      <c r="G11" s="145">
        <v>2854</v>
      </c>
      <c r="H11" s="145">
        <v>224</v>
      </c>
      <c r="I11" s="144">
        <v>2</v>
      </c>
      <c r="J11" s="144">
        <v>75</v>
      </c>
      <c r="K11" s="190">
        <v>5105</v>
      </c>
      <c r="L11" s="143">
        <f t="shared" si="1"/>
        <v>5182</v>
      </c>
      <c r="M11" s="145">
        <v>4030</v>
      </c>
      <c r="N11" s="145">
        <v>246</v>
      </c>
    </row>
    <row r="12" spans="1:14" ht="28.5" customHeight="1">
      <c r="A12" s="25">
        <v>9</v>
      </c>
      <c r="B12" s="44" t="s">
        <v>10</v>
      </c>
      <c r="C12" s="45">
        <v>3</v>
      </c>
      <c r="D12" s="360">
        <v>76</v>
      </c>
      <c r="E12" s="45">
        <v>5667</v>
      </c>
      <c r="F12" s="46">
        <f t="shared" si="0"/>
        <v>5746</v>
      </c>
      <c r="G12" s="34">
        <v>2175</v>
      </c>
      <c r="H12" s="34">
        <v>270</v>
      </c>
      <c r="I12" s="47">
        <v>4</v>
      </c>
      <c r="J12" s="47">
        <v>78</v>
      </c>
      <c r="K12" s="41">
        <v>5820</v>
      </c>
      <c r="L12" s="48">
        <f t="shared" si="1"/>
        <v>5902</v>
      </c>
      <c r="M12" s="49">
        <v>3702</v>
      </c>
      <c r="N12" s="49">
        <v>312</v>
      </c>
    </row>
    <row r="13" spans="1:14" ht="28.5" customHeight="1">
      <c r="A13" s="139">
        <v>10</v>
      </c>
      <c r="B13" s="140" t="s">
        <v>11</v>
      </c>
      <c r="C13" s="141">
        <v>4</v>
      </c>
      <c r="D13" s="144">
        <v>36</v>
      </c>
      <c r="E13" s="142">
        <v>2108</v>
      </c>
      <c r="F13" s="143">
        <f t="shared" si="0"/>
        <v>2148</v>
      </c>
      <c r="G13" s="145">
        <v>870</v>
      </c>
      <c r="H13" s="145">
        <v>84</v>
      </c>
      <c r="I13" s="144">
        <v>4</v>
      </c>
      <c r="J13" s="144">
        <v>38</v>
      </c>
      <c r="K13" s="190">
        <v>2173</v>
      </c>
      <c r="L13" s="143">
        <f t="shared" si="1"/>
        <v>2215</v>
      </c>
      <c r="M13" s="145">
        <v>1205</v>
      </c>
      <c r="N13" s="145">
        <v>97</v>
      </c>
    </row>
    <row r="14" spans="1:14" ht="28.5" customHeight="1">
      <c r="A14" s="25">
        <v>11</v>
      </c>
      <c r="B14" s="44" t="s">
        <v>12</v>
      </c>
      <c r="C14" s="45">
        <v>4</v>
      </c>
      <c r="D14" s="360">
        <v>63</v>
      </c>
      <c r="E14" s="45">
        <v>3974</v>
      </c>
      <c r="F14" s="46">
        <f t="shared" si="0"/>
        <v>4041</v>
      </c>
      <c r="G14" s="34">
        <v>1166</v>
      </c>
      <c r="H14" s="34">
        <v>169</v>
      </c>
      <c r="I14" s="47">
        <v>5</v>
      </c>
      <c r="J14" s="47">
        <v>66</v>
      </c>
      <c r="K14" s="41">
        <v>4094</v>
      </c>
      <c r="L14" s="48">
        <f t="shared" si="1"/>
        <v>4165</v>
      </c>
      <c r="M14" s="49">
        <v>2056</v>
      </c>
      <c r="N14" s="49">
        <v>196</v>
      </c>
    </row>
    <row r="15" spans="1:14" ht="28.5" customHeight="1">
      <c r="A15" s="139">
        <v>12</v>
      </c>
      <c r="B15" s="140" t="s">
        <v>13</v>
      </c>
      <c r="C15" s="141">
        <v>3</v>
      </c>
      <c r="D15" s="144">
        <v>71</v>
      </c>
      <c r="E15" s="142">
        <v>5007</v>
      </c>
      <c r="F15" s="143">
        <f t="shared" si="0"/>
        <v>5081</v>
      </c>
      <c r="G15" s="145">
        <v>1829</v>
      </c>
      <c r="H15" s="145">
        <v>373</v>
      </c>
      <c r="I15" s="144">
        <v>3</v>
      </c>
      <c r="J15" s="144">
        <v>73</v>
      </c>
      <c r="K15" s="190">
        <v>5153</v>
      </c>
      <c r="L15" s="143">
        <f t="shared" si="1"/>
        <v>5229</v>
      </c>
      <c r="M15" s="145">
        <v>2871</v>
      </c>
      <c r="N15" s="145">
        <v>431</v>
      </c>
    </row>
    <row r="16" spans="1:14" ht="28.5" customHeight="1">
      <c r="A16" s="25">
        <v>13</v>
      </c>
      <c r="B16" s="44" t="s">
        <v>14</v>
      </c>
      <c r="C16" s="45">
        <v>1</v>
      </c>
      <c r="D16" s="360">
        <v>33</v>
      </c>
      <c r="E16" s="45">
        <v>2554</v>
      </c>
      <c r="F16" s="46">
        <f t="shared" si="0"/>
        <v>2588</v>
      </c>
      <c r="G16" s="34">
        <v>909</v>
      </c>
      <c r="H16" s="34">
        <v>81</v>
      </c>
      <c r="I16" s="47">
        <v>1</v>
      </c>
      <c r="J16" s="47">
        <v>35</v>
      </c>
      <c r="K16" s="41">
        <v>2636</v>
      </c>
      <c r="L16" s="48">
        <f t="shared" si="1"/>
        <v>2672</v>
      </c>
      <c r="M16" s="49">
        <v>1228</v>
      </c>
      <c r="N16" s="49">
        <v>96</v>
      </c>
    </row>
    <row r="17" spans="1:14" ht="28.5" customHeight="1">
      <c r="A17" s="139">
        <v>14</v>
      </c>
      <c r="B17" s="140" t="s">
        <v>15</v>
      </c>
      <c r="C17" s="141">
        <v>3</v>
      </c>
      <c r="D17" s="144">
        <v>56</v>
      </c>
      <c r="E17" s="142">
        <v>3369</v>
      </c>
      <c r="F17" s="143">
        <f t="shared" si="0"/>
        <v>3428</v>
      </c>
      <c r="G17" s="145">
        <v>1485</v>
      </c>
      <c r="H17" s="145">
        <v>198</v>
      </c>
      <c r="I17" s="144">
        <v>3</v>
      </c>
      <c r="J17" s="144">
        <v>58</v>
      </c>
      <c r="K17" s="190">
        <v>3460</v>
      </c>
      <c r="L17" s="143">
        <f t="shared" si="1"/>
        <v>3521</v>
      </c>
      <c r="M17" s="145">
        <v>2257</v>
      </c>
      <c r="N17" s="145">
        <v>223</v>
      </c>
    </row>
    <row r="18" spans="1:14" ht="28.5" customHeight="1">
      <c r="A18" s="25">
        <v>15</v>
      </c>
      <c r="B18" s="44" t="s">
        <v>16</v>
      </c>
      <c r="C18" s="45">
        <v>0</v>
      </c>
      <c r="D18" s="360">
        <v>44</v>
      </c>
      <c r="E18" s="45">
        <v>3071</v>
      </c>
      <c r="F18" s="46">
        <f t="shared" si="0"/>
        <v>3115</v>
      </c>
      <c r="G18" s="34">
        <v>1101</v>
      </c>
      <c r="H18" s="34">
        <v>178</v>
      </c>
      <c r="I18" s="47">
        <v>0</v>
      </c>
      <c r="J18" s="47">
        <v>48</v>
      </c>
      <c r="K18" s="41">
        <v>3162</v>
      </c>
      <c r="L18" s="48">
        <f>I18+J18+K18</f>
        <v>3210</v>
      </c>
      <c r="M18" s="49">
        <v>1605</v>
      </c>
      <c r="N18" s="49">
        <v>206</v>
      </c>
    </row>
    <row r="19" spans="1:14" ht="28.5" customHeight="1">
      <c r="A19" s="139">
        <v>16</v>
      </c>
      <c r="B19" s="140" t="s">
        <v>17</v>
      </c>
      <c r="C19" s="141">
        <v>2</v>
      </c>
      <c r="D19" s="144">
        <v>75</v>
      </c>
      <c r="E19" s="142">
        <v>9177</v>
      </c>
      <c r="F19" s="143">
        <f t="shared" si="0"/>
        <v>9254</v>
      </c>
      <c r="G19" s="145">
        <v>958</v>
      </c>
      <c r="H19" s="145">
        <v>116</v>
      </c>
      <c r="I19" s="144">
        <v>2</v>
      </c>
      <c r="J19" s="144">
        <v>75</v>
      </c>
      <c r="K19" s="190">
        <v>9320</v>
      </c>
      <c r="L19" s="143">
        <f>I19+J19+K19</f>
        <v>9397</v>
      </c>
      <c r="M19" s="145">
        <v>1698</v>
      </c>
      <c r="N19" s="145">
        <v>138</v>
      </c>
    </row>
    <row r="20" spans="1:14" ht="28.5" customHeight="1">
      <c r="A20" s="25">
        <v>17</v>
      </c>
      <c r="B20" s="44" t="s">
        <v>18</v>
      </c>
      <c r="C20" s="45">
        <v>0</v>
      </c>
      <c r="D20" s="360">
        <v>74</v>
      </c>
      <c r="E20" s="45">
        <v>5014</v>
      </c>
      <c r="F20" s="46">
        <f t="shared" si="0"/>
        <v>5088</v>
      </c>
      <c r="G20" s="34">
        <v>3796</v>
      </c>
      <c r="H20" s="34">
        <v>429</v>
      </c>
      <c r="I20" s="47">
        <v>0</v>
      </c>
      <c r="J20" s="47">
        <v>79</v>
      </c>
      <c r="K20" s="41">
        <v>5185</v>
      </c>
      <c r="L20" s="48">
        <f>I20+J20+K20</f>
        <v>5264</v>
      </c>
      <c r="M20" s="49">
        <v>5058</v>
      </c>
      <c r="N20" s="49">
        <v>478</v>
      </c>
    </row>
    <row r="21" spans="1:14" ht="28.5" customHeight="1">
      <c r="A21" s="139">
        <v>18</v>
      </c>
      <c r="B21" s="140" t="s">
        <v>19</v>
      </c>
      <c r="C21" s="141">
        <v>1</v>
      </c>
      <c r="D21" s="144">
        <v>81</v>
      </c>
      <c r="E21" s="142">
        <v>6608</v>
      </c>
      <c r="F21" s="143">
        <f t="shared" si="0"/>
        <v>6690</v>
      </c>
      <c r="G21" s="145">
        <v>2426</v>
      </c>
      <c r="H21" s="145">
        <v>318</v>
      </c>
      <c r="I21" s="144">
        <v>1</v>
      </c>
      <c r="J21" s="144">
        <v>82</v>
      </c>
      <c r="K21" s="190">
        <v>6774</v>
      </c>
      <c r="L21" s="143">
        <f>I21+J21+K21</f>
        <v>6857</v>
      </c>
      <c r="M21" s="145">
        <v>4076</v>
      </c>
      <c r="N21" s="145">
        <v>354</v>
      </c>
    </row>
    <row r="22" spans="1:14" s="3" customFormat="1" ht="39.75" customHeight="1">
      <c r="A22" s="431" t="s">
        <v>0</v>
      </c>
      <c r="B22" s="432"/>
      <c r="C22" s="50">
        <v>64</v>
      </c>
      <c r="D22" s="50">
        <v>1441</v>
      </c>
      <c r="E22" s="50">
        <v>107046</v>
      </c>
      <c r="F22" s="50">
        <f>SUM(F4:F21)</f>
        <v>108551</v>
      </c>
      <c r="G22" s="361">
        <v>39374</v>
      </c>
      <c r="H22" s="50">
        <v>4992</v>
      </c>
      <c r="I22" s="92">
        <v>73</v>
      </c>
      <c r="J22" s="92">
        <v>1500</v>
      </c>
      <c r="K22" s="92">
        <v>109906</v>
      </c>
      <c r="L22" s="92">
        <f>SUM(L4:L21)</f>
        <v>111479</v>
      </c>
      <c r="M22" s="92">
        <v>61120</v>
      </c>
      <c r="N22" s="92">
        <v>5714</v>
      </c>
    </row>
    <row r="23" spans="1:14" ht="20.25" customHeight="1">
      <c r="C23" s="117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1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="80" zoomScaleNormal="80" workbookViewId="0">
      <selection activeCell="Q29" sqref="Q29"/>
    </sheetView>
  </sheetViews>
  <sheetFormatPr defaultRowHeight="12.75"/>
  <cols>
    <col min="1" max="1" width="7.28515625" customWidth="1"/>
    <col min="2" max="2" width="32.28515625" customWidth="1"/>
    <col min="3" max="3" width="15.28515625" customWidth="1"/>
    <col min="4" max="4" width="10.85546875" customWidth="1"/>
    <col min="5" max="5" width="13.85546875" customWidth="1"/>
    <col min="6" max="6" width="12" customWidth="1"/>
    <col min="7" max="7" width="14.7109375" customWidth="1"/>
    <col min="8" max="8" width="15.7109375" customWidth="1"/>
    <col min="9" max="9" width="14.5703125" customWidth="1"/>
    <col min="10" max="10" width="14.28515625" customWidth="1"/>
  </cols>
  <sheetData>
    <row r="1" spans="1:10" ht="56.25" customHeight="1">
      <c r="A1" s="570" t="s">
        <v>309</v>
      </c>
      <c r="B1" s="571"/>
      <c r="C1" s="571"/>
      <c r="D1" s="571"/>
      <c r="E1" s="571"/>
      <c r="F1" s="571"/>
      <c r="G1" s="571"/>
      <c r="H1" s="571"/>
      <c r="I1" s="406"/>
    </row>
    <row r="2" spans="1:10" s="4" customFormat="1" ht="77.45" customHeight="1">
      <c r="A2" s="236" t="s">
        <v>77</v>
      </c>
      <c r="B2" s="299" t="s">
        <v>40</v>
      </c>
      <c r="C2" s="236" t="s">
        <v>287</v>
      </c>
      <c r="D2" s="236" t="s">
        <v>288</v>
      </c>
      <c r="E2" s="236" t="s">
        <v>289</v>
      </c>
      <c r="F2" s="236" t="s">
        <v>290</v>
      </c>
      <c r="G2" s="236" t="s">
        <v>291</v>
      </c>
      <c r="H2" s="236" t="s">
        <v>292</v>
      </c>
      <c r="I2" s="236" t="s">
        <v>308</v>
      </c>
      <c r="J2" s="236" t="s">
        <v>293</v>
      </c>
    </row>
    <row r="3" spans="1:10" ht="18">
      <c r="A3" s="37" t="s">
        <v>90</v>
      </c>
      <c r="B3" s="38" t="s">
        <v>141</v>
      </c>
      <c r="C3" s="61">
        <v>5</v>
      </c>
      <c r="D3" s="61">
        <v>0</v>
      </c>
      <c r="E3" s="61">
        <v>1</v>
      </c>
      <c r="F3" s="61">
        <v>0</v>
      </c>
      <c r="G3" s="61">
        <v>1188</v>
      </c>
      <c r="H3" s="61">
        <v>1219</v>
      </c>
      <c r="I3" s="61">
        <v>2</v>
      </c>
      <c r="J3" s="61">
        <v>2</v>
      </c>
    </row>
    <row r="4" spans="1:10" ht="18">
      <c r="A4" s="139" t="s">
        <v>91</v>
      </c>
      <c r="B4" s="140" t="s">
        <v>142</v>
      </c>
      <c r="C4" s="161">
        <v>2</v>
      </c>
      <c r="D4" s="161">
        <v>0</v>
      </c>
      <c r="E4" s="161">
        <v>1</v>
      </c>
      <c r="F4" s="161">
        <v>3</v>
      </c>
      <c r="G4" s="161">
        <v>264</v>
      </c>
      <c r="H4" s="161">
        <v>416</v>
      </c>
      <c r="I4" s="161">
        <v>4</v>
      </c>
      <c r="J4" s="161">
        <v>1</v>
      </c>
    </row>
    <row r="5" spans="1:10" ht="18">
      <c r="A5" s="25" t="s">
        <v>92</v>
      </c>
      <c r="B5" s="44" t="s">
        <v>143</v>
      </c>
      <c r="C5" s="350">
        <v>38</v>
      </c>
      <c r="D5" s="350">
        <v>1</v>
      </c>
      <c r="E5" s="350">
        <v>0</v>
      </c>
      <c r="F5" s="350">
        <v>4</v>
      </c>
      <c r="G5" s="350">
        <v>825</v>
      </c>
      <c r="H5" s="350">
        <v>1017</v>
      </c>
      <c r="I5" s="350">
        <v>4</v>
      </c>
      <c r="J5" s="61">
        <v>2</v>
      </c>
    </row>
    <row r="6" spans="1:10" ht="18">
      <c r="A6" s="139" t="s">
        <v>93</v>
      </c>
      <c r="B6" s="140" t="s">
        <v>144</v>
      </c>
      <c r="C6" s="161">
        <v>12</v>
      </c>
      <c r="D6" s="161">
        <v>3</v>
      </c>
      <c r="E6" s="161">
        <v>0</v>
      </c>
      <c r="F6" s="161">
        <v>0</v>
      </c>
      <c r="G6" s="161">
        <v>1285</v>
      </c>
      <c r="H6" s="161">
        <v>1837</v>
      </c>
      <c r="I6" s="161">
        <v>12</v>
      </c>
      <c r="J6" s="161">
        <v>12</v>
      </c>
    </row>
    <row r="7" spans="1:10" ht="18">
      <c r="A7" s="25" t="s">
        <v>94</v>
      </c>
      <c r="B7" s="44" t="s">
        <v>145</v>
      </c>
      <c r="C7" s="350">
        <v>14</v>
      </c>
      <c r="D7" s="350">
        <v>1</v>
      </c>
      <c r="E7" s="350">
        <v>0</v>
      </c>
      <c r="F7" s="350">
        <v>0</v>
      </c>
      <c r="G7" s="350">
        <v>1241</v>
      </c>
      <c r="H7" s="350">
        <v>1795</v>
      </c>
      <c r="I7" s="350">
        <v>6</v>
      </c>
      <c r="J7" s="61">
        <v>10</v>
      </c>
    </row>
    <row r="8" spans="1:10" ht="18">
      <c r="A8" s="139" t="s">
        <v>95</v>
      </c>
      <c r="B8" s="140" t="s">
        <v>146</v>
      </c>
      <c r="C8" s="161">
        <v>52</v>
      </c>
      <c r="D8" s="161">
        <v>0</v>
      </c>
      <c r="E8" s="161">
        <v>0</v>
      </c>
      <c r="F8" s="161">
        <v>2</v>
      </c>
      <c r="G8" s="161">
        <v>1680</v>
      </c>
      <c r="H8" s="161">
        <v>1929</v>
      </c>
      <c r="I8" s="161">
        <v>10</v>
      </c>
      <c r="J8" s="161">
        <v>9</v>
      </c>
    </row>
    <row r="9" spans="1:10" ht="18">
      <c r="A9" s="25" t="s">
        <v>96</v>
      </c>
      <c r="B9" s="44" t="s">
        <v>147</v>
      </c>
      <c r="C9" s="350">
        <v>17</v>
      </c>
      <c r="D9" s="350">
        <v>1</v>
      </c>
      <c r="E9" s="350">
        <v>0</v>
      </c>
      <c r="F9" s="350">
        <v>0</v>
      </c>
      <c r="G9" s="350">
        <v>1227</v>
      </c>
      <c r="H9" s="350">
        <v>1224</v>
      </c>
      <c r="I9" s="350">
        <v>1</v>
      </c>
      <c r="J9" s="61">
        <v>3</v>
      </c>
    </row>
    <row r="10" spans="1:10" ht="18">
      <c r="A10" s="139" t="s">
        <v>97</v>
      </c>
      <c r="B10" s="140" t="s">
        <v>148</v>
      </c>
      <c r="C10" s="161">
        <v>2</v>
      </c>
      <c r="D10" s="161">
        <v>0</v>
      </c>
      <c r="E10" s="161">
        <v>0</v>
      </c>
      <c r="F10" s="161">
        <v>5</v>
      </c>
      <c r="G10" s="161">
        <v>1504</v>
      </c>
      <c r="H10" s="161">
        <v>1338</v>
      </c>
      <c r="I10" s="161">
        <v>1</v>
      </c>
      <c r="J10" s="161">
        <v>4</v>
      </c>
    </row>
    <row r="11" spans="1:10" ht="18">
      <c r="A11" s="25" t="s">
        <v>98</v>
      </c>
      <c r="B11" s="44" t="s">
        <v>149</v>
      </c>
      <c r="C11" s="350">
        <v>8</v>
      </c>
      <c r="D11" s="350">
        <v>0</v>
      </c>
      <c r="E11" s="350">
        <v>0</v>
      </c>
      <c r="F11" s="350">
        <v>0</v>
      </c>
      <c r="G11" s="350">
        <v>850</v>
      </c>
      <c r="H11" s="350">
        <v>970</v>
      </c>
      <c r="I11" s="350">
        <v>5</v>
      </c>
      <c r="J11" s="61">
        <v>3</v>
      </c>
    </row>
    <row r="12" spans="1:10" ht="18">
      <c r="A12" s="139" t="s">
        <v>99</v>
      </c>
      <c r="B12" s="140" t="s">
        <v>150</v>
      </c>
      <c r="C12" s="161">
        <v>3</v>
      </c>
      <c r="D12" s="161">
        <v>3</v>
      </c>
      <c r="E12" s="161">
        <v>0</v>
      </c>
      <c r="F12" s="161">
        <v>1</v>
      </c>
      <c r="G12" s="161">
        <v>300</v>
      </c>
      <c r="H12" s="161">
        <v>381</v>
      </c>
      <c r="I12" s="161">
        <v>2</v>
      </c>
      <c r="J12" s="161">
        <v>0</v>
      </c>
    </row>
    <row r="13" spans="1:10" ht="18">
      <c r="A13" s="25" t="s">
        <v>100</v>
      </c>
      <c r="B13" s="44" t="s">
        <v>151</v>
      </c>
      <c r="C13" s="350">
        <v>3</v>
      </c>
      <c r="D13" s="350">
        <v>0</v>
      </c>
      <c r="E13" s="350">
        <v>0</v>
      </c>
      <c r="F13" s="350">
        <v>1</v>
      </c>
      <c r="G13" s="350">
        <v>380</v>
      </c>
      <c r="H13" s="350">
        <v>471</v>
      </c>
      <c r="I13" s="350">
        <v>2</v>
      </c>
      <c r="J13" s="61">
        <v>0</v>
      </c>
    </row>
    <row r="14" spans="1:10" ht="18">
      <c r="A14" s="139" t="s">
        <v>101</v>
      </c>
      <c r="B14" s="140" t="s">
        <v>152</v>
      </c>
      <c r="C14" s="161">
        <v>48</v>
      </c>
      <c r="D14" s="161">
        <v>0</v>
      </c>
      <c r="E14" s="161">
        <v>0</v>
      </c>
      <c r="F14" s="161">
        <v>0</v>
      </c>
      <c r="G14" s="161">
        <v>763</v>
      </c>
      <c r="H14" s="161">
        <v>896</v>
      </c>
      <c r="I14" s="161">
        <v>0</v>
      </c>
      <c r="J14" s="161">
        <v>5</v>
      </c>
    </row>
    <row r="15" spans="1:10" ht="18">
      <c r="A15" s="25" t="s">
        <v>102</v>
      </c>
      <c r="B15" s="44" t="s">
        <v>153</v>
      </c>
      <c r="C15" s="350">
        <v>2</v>
      </c>
      <c r="D15" s="350">
        <v>0</v>
      </c>
      <c r="E15" s="350">
        <v>0</v>
      </c>
      <c r="F15" s="350">
        <v>10</v>
      </c>
      <c r="G15" s="350">
        <v>460</v>
      </c>
      <c r="H15" s="350">
        <v>608</v>
      </c>
      <c r="I15" s="350">
        <v>2</v>
      </c>
      <c r="J15" s="61">
        <v>1</v>
      </c>
    </row>
    <row r="16" spans="1:10" ht="18">
      <c r="A16" s="139" t="s">
        <v>103</v>
      </c>
      <c r="B16" s="140" t="s">
        <v>154</v>
      </c>
      <c r="C16" s="161">
        <v>2</v>
      </c>
      <c r="D16" s="161">
        <v>3</v>
      </c>
      <c r="E16" s="161">
        <v>0</v>
      </c>
      <c r="F16" s="161">
        <v>1</v>
      </c>
      <c r="G16" s="161">
        <v>594</v>
      </c>
      <c r="H16" s="161">
        <v>730</v>
      </c>
      <c r="I16" s="161">
        <v>5</v>
      </c>
      <c r="J16" s="161">
        <v>2</v>
      </c>
    </row>
    <row r="17" spans="1:10" ht="18">
      <c r="A17" s="25" t="s">
        <v>104</v>
      </c>
      <c r="B17" s="44" t="s">
        <v>155</v>
      </c>
      <c r="C17" s="350">
        <v>8</v>
      </c>
      <c r="D17" s="350">
        <v>1</v>
      </c>
      <c r="E17" s="350">
        <v>1</v>
      </c>
      <c r="F17" s="350">
        <v>3</v>
      </c>
      <c r="G17" s="350">
        <v>663</v>
      </c>
      <c r="H17" s="350">
        <v>918</v>
      </c>
      <c r="I17" s="350">
        <v>0</v>
      </c>
      <c r="J17" s="61">
        <v>6</v>
      </c>
    </row>
    <row r="18" spans="1:10" ht="18">
      <c r="A18" s="139" t="s">
        <v>105</v>
      </c>
      <c r="B18" s="140" t="s">
        <v>156</v>
      </c>
      <c r="C18" s="161">
        <v>5</v>
      </c>
      <c r="D18" s="161">
        <v>0</v>
      </c>
      <c r="E18" s="161">
        <v>0</v>
      </c>
      <c r="F18" s="161">
        <v>0</v>
      </c>
      <c r="G18" s="161">
        <v>1147</v>
      </c>
      <c r="H18" s="161">
        <v>1769</v>
      </c>
      <c r="I18" s="161">
        <v>6</v>
      </c>
      <c r="J18" s="161">
        <v>3</v>
      </c>
    </row>
    <row r="19" spans="1:10" ht="18">
      <c r="A19" s="25" t="s">
        <v>106</v>
      </c>
      <c r="B19" s="44" t="s">
        <v>157</v>
      </c>
      <c r="C19" s="350">
        <v>10</v>
      </c>
      <c r="D19" s="350">
        <v>3</v>
      </c>
      <c r="E19" s="350">
        <v>0</v>
      </c>
      <c r="F19" s="350">
        <v>0</v>
      </c>
      <c r="G19" s="350">
        <v>1259</v>
      </c>
      <c r="H19" s="350">
        <v>1243</v>
      </c>
      <c r="I19" s="350">
        <v>2</v>
      </c>
      <c r="J19" s="61">
        <v>3</v>
      </c>
    </row>
    <row r="20" spans="1:10" ht="18">
      <c r="A20" s="139" t="s">
        <v>107</v>
      </c>
      <c r="B20" s="140" t="s">
        <v>158</v>
      </c>
      <c r="C20" s="161">
        <v>6</v>
      </c>
      <c r="D20" s="161">
        <v>0</v>
      </c>
      <c r="E20" s="161">
        <v>0</v>
      </c>
      <c r="F20" s="161">
        <v>0</v>
      </c>
      <c r="G20" s="161">
        <v>660</v>
      </c>
      <c r="H20" s="161">
        <v>869</v>
      </c>
      <c r="I20" s="161">
        <v>5</v>
      </c>
      <c r="J20" s="161">
        <v>3</v>
      </c>
    </row>
    <row r="21" spans="1:10" ht="18">
      <c r="A21" s="6"/>
      <c r="B21" s="44" t="s">
        <v>181</v>
      </c>
      <c r="C21" s="352">
        <f>SUM(C3:C20)</f>
        <v>237</v>
      </c>
      <c r="D21" s="352">
        <f>SUM(D3:D20)</f>
        <v>16</v>
      </c>
      <c r="E21" s="352">
        <f>SUM(E3:E20)</f>
        <v>3</v>
      </c>
      <c r="F21" s="352">
        <f t="shared" ref="F21" si="0">SUM(F3:F20)</f>
        <v>30</v>
      </c>
      <c r="G21" s="352">
        <v>16290</v>
      </c>
      <c r="H21" s="352">
        <v>19630</v>
      </c>
      <c r="I21" s="352">
        <v>69</v>
      </c>
      <c r="J21" s="352">
        <v>69</v>
      </c>
    </row>
  </sheetData>
  <mergeCells count="1">
    <mergeCell ref="A1:H1"/>
  </mergeCells>
  <pageMargins left="0.7" right="0.7" top="0.75" bottom="0.75" header="0.3" footer="0.3"/>
  <pageSetup paperSize="9" scale="8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70" zoomScaleNormal="70" workbookViewId="0">
      <selection activeCell="R25" sqref="R25"/>
    </sheetView>
  </sheetViews>
  <sheetFormatPr defaultRowHeight="12.75"/>
  <cols>
    <col min="1" max="1" width="4.7109375" customWidth="1"/>
    <col min="2" max="2" width="24.28515625" style="15" customWidth="1"/>
    <col min="3" max="3" width="14.28515625" customWidth="1"/>
    <col min="4" max="4" width="12.140625" customWidth="1"/>
    <col min="5" max="5" width="11.85546875" customWidth="1"/>
    <col min="6" max="6" width="10.140625" customWidth="1"/>
    <col min="7" max="7" width="10.85546875" customWidth="1"/>
    <col min="8" max="8" width="12.28515625" customWidth="1"/>
    <col min="9" max="9" width="10.28515625" customWidth="1"/>
    <col min="10" max="10" width="11.28515625" customWidth="1"/>
    <col min="11" max="11" width="13.140625" customWidth="1"/>
    <col min="12" max="12" width="11.85546875" customWidth="1"/>
    <col min="14" max="14" width="15.140625" customWidth="1"/>
  </cols>
  <sheetData>
    <row r="1" spans="1:14" ht="15.6" customHeight="1">
      <c r="A1" s="572" t="s">
        <v>30</v>
      </c>
      <c r="B1" s="572"/>
      <c r="C1" s="572"/>
      <c r="D1" s="572"/>
      <c r="E1" s="572"/>
      <c r="F1" s="572"/>
      <c r="G1" s="573"/>
      <c r="H1" s="573"/>
      <c r="I1" s="573"/>
      <c r="J1" s="573"/>
      <c r="K1" s="573"/>
      <c r="L1" s="573"/>
      <c r="M1" s="573"/>
      <c r="N1" s="573"/>
    </row>
    <row r="2" spans="1:14" s="16" customFormat="1" ht="30.75" customHeight="1">
      <c r="A2" s="574" t="s">
        <v>295</v>
      </c>
      <c r="B2" s="574"/>
      <c r="C2" s="574"/>
      <c r="D2" s="574"/>
      <c r="E2" s="574"/>
      <c r="F2" s="574"/>
      <c r="G2" s="575"/>
      <c r="H2" s="575"/>
      <c r="I2" s="575"/>
      <c r="J2" s="575"/>
      <c r="K2" s="575"/>
      <c r="L2" s="575"/>
      <c r="M2" s="575"/>
      <c r="N2" s="576"/>
    </row>
    <row r="3" spans="1:14" s="17" customFormat="1" ht="16.5" customHeight="1">
      <c r="A3" s="577" t="s">
        <v>77</v>
      </c>
      <c r="B3" s="577" t="s">
        <v>40</v>
      </c>
      <c r="C3" s="577" t="s">
        <v>47</v>
      </c>
      <c r="D3" s="579" t="s">
        <v>108</v>
      </c>
      <c r="E3" s="581" t="s">
        <v>109</v>
      </c>
      <c r="F3" s="581"/>
      <c r="G3" s="581"/>
      <c r="H3" s="582" t="s">
        <v>110</v>
      </c>
      <c r="I3" s="582"/>
      <c r="J3" s="582"/>
      <c r="K3" s="582" t="s">
        <v>111</v>
      </c>
      <c r="L3" s="582"/>
      <c r="M3" s="582"/>
      <c r="N3" s="357" t="s">
        <v>112</v>
      </c>
    </row>
    <row r="4" spans="1:14" s="17" customFormat="1" ht="12" customHeight="1">
      <c r="A4" s="577"/>
      <c r="B4" s="577"/>
      <c r="C4" s="577"/>
      <c r="D4" s="579"/>
      <c r="E4" s="583" t="s">
        <v>47</v>
      </c>
      <c r="F4" s="587" t="s">
        <v>113</v>
      </c>
      <c r="G4" s="587"/>
      <c r="H4" s="586" t="s">
        <v>47</v>
      </c>
      <c r="I4" s="585" t="s">
        <v>113</v>
      </c>
      <c r="J4" s="585"/>
      <c r="K4" s="586" t="s">
        <v>47</v>
      </c>
      <c r="L4" s="585" t="s">
        <v>113</v>
      </c>
      <c r="M4" s="585"/>
      <c r="N4" s="586" t="s">
        <v>47</v>
      </c>
    </row>
    <row r="5" spans="1:14" s="17" customFormat="1" ht="23.25" customHeight="1" thickBot="1">
      <c r="A5" s="578"/>
      <c r="B5" s="578"/>
      <c r="C5" s="578"/>
      <c r="D5" s="580"/>
      <c r="E5" s="584"/>
      <c r="F5" s="311" t="s">
        <v>114</v>
      </c>
      <c r="G5" s="311" t="s">
        <v>115</v>
      </c>
      <c r="H5" s="588"/>
      <c r="I5" s="312" t="s">
        <v>114</v>
      </c>
      <c r="J5" s="312" t="s">
        <v>115</v>
      </c>
      <c r="K5" s="588"/>
      <c r="L5" s="312" t="s">
        <v>114</v>
      </c>
      <c r="M5" s="312" t="s">
        <v>115</v>
      </c>
      <c r="N5" s="586"/>
    </row>
    <row r="6" spans="1:14" s="93" customFormat="1" ht="0.6" customHeight="1" thickTop="1">
      <c r="A6" s="102">
        <v>1</v>
      </c>
      <c r="B6" s="102">
        <v>2</v>
      </c>
      <c r="C6" s="102" t="s">
        <v>116</v>
      </c>
      <c r="D6" s="102">
        <v>4</v>
      </c>
      <c r="E6" s="102" t="s">
        <v>117</v>
      </c>
      <c r="F6" s="102">
        <v>6</v>
      </c>
      <c r="G6" s="102">
        <v>7</v>
      </c>
      <c r="H6" s="103" t="s">
        <v>118</v>
      </c>
      <c r="I6" s="103">
        <v>9</v>
      </c>
      <c r="J6" s="103">
        <v>10</v>
      </c>
      <c r="K6" s="103" t="s">
        <v>119</v>
      </c>
      <c r="L6" s="103">
        <v>12</v>
      </c>
      <c r="M6" s="103">
        <v>13</v>
      </c>
      <c r="N6" s="358">
        <v>15</v>
      </c>
    </row>
    <row r="7" spans="1:14" s="17" customFormat="1" ht="18" hidden="1" customHeight="1">
      <c r="A7" s="354"/>
      <c r="B7" s="23"/>
      <c r="C7" s="356"/>
      <c r="D7" s="356">
        <v>1</v>
      </c>
      <c r="E7" s="23"/>
      <c r="F7" s="356">
        <v>2</v>
      </c>
      <c r="G7" s="356">
        <v>3</v>
      </c>
      <c r="H7" s="104"/>
      <c r="I7" s="105">
        <v>4</v>
      </c>
      <c r="J7" s="105">
        <v>5</v>
      </c>
      <c r="K7" s="104"/>
      <c r="L7" s="105">
        <v>6</v>
      </c>
      <c r="M7" s="105">
        <v>7</v>
      </c>
      <c r="N7" s="105">
        <v>8</v>
      </c>
    </row>
    <row r="8" spans="1:14" s="18" customFormat="1" ht="27.95" customHeight="1" thickTop="1">
      <c r="A8" s="25">
        <v>1</v>
      </c>
      <c r="B8" s="44" t="s">
        <v>2</v>
      </c>
      <c r="C8" s="107">
        <f>D8+E8+H8+K8+N8</f>
        <v>654</v>
      </c>
      <c r="D8" s="63">
        <v>11</v>
      </c>
      <c r="E8" s="64">
        <f>F8+G8</f>
        <v>48</v>
      </c>
      <c r="F8" s="65">
        <v>29</v>
      </c>
      <c r="G8" s="65">
        <v>19</v>
      </c>
      <c r="H8" s="66">
        <f>I8+J8</f>
        <v>33</v>
      </c>
      <c r="I8" s="67">
        <v>17</v>
      </c>
      <c r="J8" s="67">
        <v>16</v>
      </c>
      <c r="K8" s="66">
        <f>L8+M8</f>
        <v>42</v>
      </c>
      <c r="L8" s="25">
        <v>14</v>
      </c>
      <c r="M8" s="67">
        <v>28</v>
      </c>
      <c r="N8" s="68">
        <v>520</v>
      </c>
    </row>
    <row r="9" spans="1:14" s="18" customFormat="1" ht="27.95" customHeight="1">
      <c r="A9" s="139">
        <v>2</v>
      </c>
      <c r="B9" s="282" t="s">
        <v>3</v>
      </c>
      <c r="C9" s="403">
        <f t="shared" ref="C9:C25" si="0">D9+E9+H9+K9+N9</f>
        <v>521</v>
      </c>
      <c r="D9" s="208">
        <v>4</v>
      </c>
      <c r="E9" s="404">
        <f t="shared" ref="E9:E25" si="1">F9+G9</f>
        <v>18</v>
      </c>
      <c r="F9" s="405">
        <v>16</v>
      </c>
      <c r="G9" s="405">
        <v>2</v>
      </c>
      <c r="H9" s="404">
        <f t="shared" ref="H9:H25" si="2">I9+J9</f>
        <v>64</v>
      </c>
      <c r="I9" s="405">
        <v>46</v>
      </c>
      <c r="J9" s="405">
        <v>18</v>
      </c>
      <c r="K9" s="404">
        <f t="shared" ref="K9:K25" si="3">L9+M9</f>
        <v>296</v>
      </c>
      <c r="L9" s="183">
        <v>118</v>
      </c>
      <c r="M9" s="184">
        <v>178</v>
      </c>
      <c r="N9" s="146">
        <v>139</v>
      </c>
    </row>
    <row r="10" spans="1:14" s="18" customFormat="1" ht="27.95" customHeight="1">
      <c r="A10" s="25">
        <v>3</v>
      </c>
      <c r="B10" s="44" t="s">
        <v>4</v>
      </c>
      <c r="C10" s="107">
        <f t="shared" si="0"/>
        <v>961</v>
      </c>
      <c r="D10" s="63">
        <v>11</v>
      </c>
      <c r="E10" s="64">
        <f t="shared" si="1"/>
        <v>160</v>
      </c>
      <c r="F10" s="65">
        <v>139</v>
      </c>
      <c r="G10" s="65">
        <v>21</v>
      </c>
      <c r="H10" s="66">
        <f t="shared" si="2"/>
        <v>99</v>
      </c>
      <c r="I10" s="67">
        <v>86</v>
      </c>
      <c r="J10" s="67">
        <v>13</v>
      </c>
      <c r="K10" s="66">
        <f t="shared" si="3"/>
        <v>88</v>
      </c>
      <c r="L10" s="25">
        <v>54</v>
      </c>
      <c r="M10" s="67">
        <v>34</v>
      </c>
      <c r="N10" s="68">
        <v>603</v>
      </c>
    </row>
    <row r="11" spans="1:14" s="18" customFormat="1" ht="27.95" customHeight="1">
      <c r="A11" s="139">
        <v>4</v>
      </c>
      <c r="B11" s="282" t="s">
        <v>5</v>
      </c>
      <c r="C11" s="403">
        <f t="shared" si="0"/>
        <v>3317</v>
      </c>
      <c r="D11" s="208">
        <v>34</v>
      </c>
      <c r="E11" s="404">
        <f t="shared" si="1"/>
        <v>217</v>
      </c>
      <c r="F11" s="405">
        <v>174</v>
      </c>
      <c r="G11" s="405">
        <v>43</v>
      </c>
      <c r="H11" s="404">
        <f t="shared" si="2"/>
        <v>1886</v>
      </c>
      <c r="I11" s="405">
        <v>1466</v>
      </c>
      <c r="J11" s="405">
        <v>420</v>
      </c>
      <c r="K11" s="404">
        <f t="shared" si="3"/>
        <v>351</v>
      </c>
      <c r="L11" s="183">
        <v>179</v>
      </c>
      <c r="M11" s="184">
        <v>172</v>
      </c>
      <c r="N11" s="146">
        <v>829</v>
      </c>
    </row>
    <row r="12" spans="1:14" s="18" customFormat="1" ht="27.95" customHeight="1">
      <c r="A12" s="25">
        <v>5</v>
      </c>
      <c r="B12" s="44" t="s">
        <v>6</v>
      </c>
      <c r="C12" s="107">
        <f t="shared" si="0"/>
        <v>1739</v>
      </c>
      <c r="D12" s="63">
        <v>32</v>
      </c>
      <c r="E12" s="64">
        <f t="shared" si="1"/>
        <v>117</v>
      </c>
      <c r="F12" s="65">
        <v>109</v>
      </c>
      <c r="G12" s="65">
        <v>8</v>
      </c>
      <c r="H12" s="66">
        <f t="shared" si="2"/>
        <v>410</v>
      </c>
      <c r="I12" s="67">
        <v>368</v>
      </c>
      <c r="J12" s="67">
        <v>42</v>
      </c>
      <c r="K12" s="66">
        <f t="shared" si="3"/>
        <v>316</v>
      </c>
      <c r="L12" s="25">
        <v>202</v>
      </c>
      <c r="M12" s="67">
        <v>114</v>
      </c>
      <c r="N12" s="68">
        <v>864</v>
      </c>
    </row>
    <row r="13" spans="1:14" s="18" customFormat="1" ht="27.95" customHeight="1">
      <c r="A13" s="139">
        <v>6</v>
      </c>
      <c r="B13" s="282" t="s">
        <v>7</v>
      </c>
      <c r="C13" s="403">
        <f t="shared" si="0"/>
        <v>3094</v>
      </c>
      <c r="D13" s="208">
        <v>30</v>
      </c>
      <c r="E13" s="404">
        <f t="shared" si="1"/>
        <v>179</v>
      </c>
      <c r="F13" s="405">
        <v>166</v>
      </c>
      <c r="G13" s="405">
        <v>13</v>
      </c>
      <c r="H13" s="404">
        <f t="shared" si="2"/>
        <v>708</v>
      </c>
      <c r="I13" s="405">
        <v>556</v>
      </c>
      <c r="J13" s="405">
        <v>152</v>
      </c>
      <c r="K13" s="404">
        <f t="shared" si="3"/>
        <v>1397</v>
      </c>
      <c r="L13" s="183">
        <v>663</v>
      </c>
      <c r="M13" s="184">
        <v>734</v>
      </c>
      <c r="N13" s="146">
        <v>780</v>
      </c>
    </row>
    <row r="14" spans="1:14" s="18" customFormat="1" ht="27.95" customHeight="1">
      <c r="A14" s="25">
        <v>7</v>
      </c>
      <c r="B14" s="44" t="s">
        <v>8</v>
      </c>
      <c r="C14" s="107">
        <f t="shared" si="0"/>
        <v>816</v>
      </c>
      <c r="D14" s="63">
        <v>8</v>
      </c>
      <c r="E14" s="64">
        <f t="shared" si="1"/>
        <v>51</v>
      </c>
      <c r="F14" s="65">
        <v>36</v>
      </c>
      <c r="G14" s="65">
        <v>15</v>
      </c>
      <c r="H14" s="66">
        <f t="shared" si="2"/>
        <v>137</v>
      </c>
      <c r="I14" s="67">
        <v>100</v>
      </c>
      <c r="J14" s="67">
        <v>37</v>
      </c>
      <c r="K14" s="66">
        <f t="shared" si="3"/>
        <v>388</v>
      </c>
      <c r="L14" s="25">
        <v>144</v>
      </c>
      <c r="M14" s="67">
        <v>244</v>
      </c>
      <c r="N14" s="68">
        <v>232</v>
      </c>
    </row>
    <row r="15" spans="1:14" s="18" customFormat="1" ht="27.95" customHeight="1">
      <c r="A15" s="139">
        <v>8</v>
      </c>
      <c r="B15" s="282" t="s">
        <v>9</v>
      </c>
      <c r="C15" s="403">
        <f t="shared" si="0"/>
        <v>581</v>
      </c>
      <c r="D15" s="208">
        <v>6</v>
      </c>
      <c r="E15" s="404">
        <f t="shared" si="1"/>
        <v>34</v>
      </c>
      <c r="F15" s="405">
        <v>29</v>
      </c>
      <c r="G15" s="405">
        <v>5</v>
      </c>
      <c r="H15" s="404">
        <f t="shared" si="2"/>
        <v>66</v>
      </c>
      <c r="I15" s="405">
        <v>41</v>
      </c>
      <c r="J15" s="405">
        <v>25</v>
      </c>
      <c r="K15" s="404">
        <f t="shared" si="3"/>
        <v>137</v>
      </c>
      <c r="L15" s="183">
        <v>37</v>
      </c>
      <c r="M15" s="184">
        <v>100</v>
      </c>
      <c r="N15" s="146">
        <v>338</v>
      </c>
    </row>
    <row r="16" spans="1:14" s="18" customFormat="1" ht="27.95" customHeight="1">
      <c r="A16" s="25">
        <v>9</v>
      </c>
      <c r="B16" s="44" t="s">
        <v>10</v>
      </c>
      <c r="C16" s="107">
        <f t="shared" si="0"/>
        <v>1131</v>
      </c>
      <c r="D16" s="63">
        <v>15</v>
      </c>
      <c r="E16" s="64">
        <f t="shared" si="1"/>
        <v>74</v>
      </c>
      <c r="F16" s="65">
        <v>63</v>
      </c>
      <c r="G16" s="65">
        <v>11</v>
      </c>
      <c r="H16" s="66">
        <f t="shared" si="2"/>
        <v>234</v>
      </c>
      <c r="I16" s="67">
        <v>189</v>
      </c>
      <c r="J16" s="67">
        <v>45</v>
      </c>
      <c r="K16" s="66">
        <f t="shared" si="3"/>
        <v>352</v>
      </c>
      <c r="L16" s="25">
        <v>159</v>
      </c>
      <c r="M16" s="67">
        <v>193</v>
      </c>
      <c r="N16" s="68">
        <v>456</v>
      </c>
    </row>
    <row r="17" spans="1:14" s="18" customFormat="1" ht="27.95" customHeight="1">
      <c r="A17" s="139">
        <v>10</v>
      </c>
      <c r="B17" s="282" t="s">
        <v>11</v>
      </c>
      <c r="C17" s="403">
        <f t="shared" si="0"/>
        <v>288</v>
      </c>
      <c r="D17" s="208">
        <v>3</v>
      </c>
      <c r="E17" s="404">
        <f t="shared" si="1"/>
        <v>25</v>
      </c>
      <c r="F17" s="405">
        <v>17</v>
      </c>
      <c r="G17" s="405">
        <v>8</v>
      </c>
      <c r="H17" s="404">
        <f t="shared" si="2"/>
        <v>19</v>
      </c>
      <c r="I17" s="405">
        <v>11</v>
      </c>
      <c r="J17" s="405">
        <v>8</v>
      </c>
      <c r="K17" s="404">
        <f t="shared" si="3"/>
        <v>63</v>
      </c>
      <c r="L17" s="183">
        <v>24</v>
      </c>
      <c r="M17" s="184">
        <v>39</v>
      </c>
      <c r="N17" s="146">
        <v>178</v>
      </c>
    </row>
    <row r="18" spans="1:14" s="18" customFormat="1" ht="27.95" customHeight="1">
      <c r="A18" s="25">
        <v>11</v>
      </c>
      <c r="B18" s="44" t="s">
        <v>12</v>
      </c>
      <c r="C18" s="107">
        <f t="shared" si="0"/>
        <v>824</v>
      </c>
      <c r="D18" s="63">
        <v>6</v>
      </c>
      <c r="E18" s="64">
        <f t="shared" si="1"/>
        <v>37</v>
      </c>
      <c r="F18" s="65">
        <v>30</v>
      </c>
      <c r="G18" s="65">
        <v>7</v>
      </c>
      <c r="H18" s="66">
        <f t="shared" si="2"/>
        <v>263</v>
      </c>
      <c r="I18" s="67">
        <v>199</v>
      </c>
      <c r="J18" s="67">
        <v>64</v>
      </c>
      <c r="K18" s="66">
        <f t="shared" si="3"/>
        <v>297</v>
      </c>
      <c r="L18" s="25">
        <v>148</v>
      </c>
      <c r="M18" s="67">
        <v>149</v>
      </c>
      <c r="N18" s="68">
        <v>221</v>
      </c>
    </row>
    <row r="19" spans="1:14" s="18" customFormat="1" ht="27.95" customHeight="1">
      <c r="A19" s="139">
        <v>12</v>
      </c>
      <c r="B19" s="140" t="s">
        <v>13</v>
      </c>
      <c r="C19" s="403">
        <f t="shared" si="0"/>
        <v>1043</v>
      </c>
      <c r="D19" s="208">
        <v>19</v>
      </c>
      <c r="E19" s="404">
        <f t="shared" si="1"/>
        <v>60</v>
      </c>
      <c r="F19" s="405">
        <v>43</v>
      </c>
      <c r="G19" s="405">
        <v>17</v>
      </c>
      <c r="H19" s="404">
        <f t="shared" si="2"/>
        <v>179</v>
      </c>
      <c r="I19" s="405">
        <v>134</v>
      </c>
      <c r="J19" s="405">
        <v>45</v>
      </c>
      <c r="K19" s="404">
        <f t="shared" si="3"/>
        <v>500</v>
      </c>
      <c r="L19" s="183">
        <v>189</v>
      </c>
      <c r="M19" s="184">
        <v>311</v>
      </c>
      <c r="N19" s="146">
        <v>285</v>
      </c>
    </row>
    <row r="20" spans="1:14" s="18" customFormat="1" ht="27.95" customHeight="1">
      <c r="A20" s="25">
        <v>13</v>
      </c>
      <c r="B20" s="44" t="s">
        <v>14</v>
      </c>
      <c r="C20" s="107">
        <f t="shared" si="0"/>
        <v>508</v>
      </c>
      <c r="D20" s="63">
        <v>7</v>
      </c>
      <c r="E20" s="64">
        <f t="shared" si="1"/>
        <v>26</v>
      </c>
      <c r="F20" s="65">
        <v>19</v>
      </c>
      <c r="G20" s="65">
        <v>7</v>
      </c>
      <c r="H20" s="66">
        <f t="shared" si="2"/>
        <v>15</v>
      </c>
      <c r="I20" s="67">
        <v>11</v>
      </c>
      <c r="J20" s="67">
        <v>4</v>
      </c>
      <c r="K20" s="66">
        <f t="shared" si="3"/>
        <v>320</v>
      </c>
      <c r="L20" s="25">
        <v>124</v>
      </c>
      <c r="M20" s="67">
        <v>196</v>
      </c>
      <c r="N20" s="68">
        <v>140</v>
      </c>
    </row>
    <row r="21" spans="1:14" s="18" customFormat="1" ht="27.95" customHeight="1">
      <c r="A21" s="139">
        <v>14</v>
      </c>
      <c r="B21" s="140" t="s">
        <v>15</v>
      </c>
      <c r="C21" s="403">
        <f t="shared" si="0"/>
        <v>485</v>
      </c>
      <c r="D21" s="208">
        <v>12</v>
      </c>
      <c r="E21" s="404">
        <f t="shared" si="1"/>
        <v>39</v>
      </c>
      <c r="F21" s="405">
        <v>31</v>
      </c>
      <c r="G21" s="405">
        <v>8</v>
      </c>
      <c r="H21" s="404">
        <f t="shared" si="2"/>
        <v>148</v>
      </c>
      <c r="I21" s="405">
        <v>120</v>
      </c>
      <c r="J21" s="405">
        <v>28</v>
      </c>
      <c r="K21" s="404">
        <f t="shared" si="3"/>
        <v>99</v>
      </c>
      <c r="L21" s="183">
        <v>53</v>
      </c>
      <c r="M21" s="184">
        <v>46</v>
      </c>
      <c r="N21" s="146">
        <v>187</v>
      </c>
    </row>
    <row r="22" spans="1:14" s="18" customFormat="1" ht="27.95" customHeight="1">
      <c r="A22" s="25">
        <v>15</v>
      </c>
      <c r="B22" s="44" t="s">
        <v>16</v>
      </c>
      <c r="C22" s="107">
        <f t="shared" si="0"/>
        <v>441</v>
      </c>
      <c r="D22" s="63">
        <v>13</v>
      </c>
      <c r="E22" s="64">
        <f t="shared" si="1"/>
        <v>33</v>
      </c>
      <c r="F22" s="65">
        <v>29</v>
      </c>
      <c r="G22" s="65">
        <v>4</v>
      </c>
      <c r="H22" s="66">
        <f t="shared" si="2"/>
        <v>57</v>
      </c>
      <c r="I22" s="67">
        <v>33</v>
      </c>
      <c r="J22" s="67">
        <v>24</v>
      </c>
      <c r="K22" s="66">
        <f t="shared" si="3"/>
        <v>161</v>
      </c>
      <c r="L22" s="25">
        <v>82</v>
      </c>
      <c r="M22" s="67">
        <v>79</v>
      </c>
      <c r="N22" s="68">
        <v>177</v>
      </c>
    </row>
    <row r="23" spans="1:14" s="18" customFormat="1" ht="27.95" customHeight="1">
      <c r="A23" s="139">
        <v>16</v>
      </c>
      <c r="B23" s="140" t="s">
        <v>17</v>
      </c>
      <c r="C23" s="403">
        <f t="shared" si="0"/>
        <v>652</v>
      </c>
      <c r="D23" s="208">
        <v>6</v>
      </c>
      <c r="E23" s="404">
        <f t="shared" si="1"/>
        <v>40</v>
      </c>
      <c r="F23" s="405">
        <v>34</v>
      </c>
      <c r="G23" s="405">
        <v>6</v>
      </c>
      <c r="H23" s="404">
        <f t="shared" si="2"/>
        <v>247</v>
      </c>
      <c r="I23" s="405">
        <v>177</v>
      </c>
      <c r="J23" s="405">
        <v>70</v>
      </c>
      <c r="K23" s="404">
        <f t="shared" si="3"/>
        <v>158</v>
      </c>
      <c r="L23" s="183">
        <v>41</v>
      </c>
      <c r="M23" s="184">
        <v>117</v>
      </c>
      <c r="N23" s="146">
        <v>201</v>
      </c>
    </row>
    <row r="24" spans="1:14" s="18" customFormat="1" ht="27.95" customHeight="1">
      <c r="A24" s="25">
        <v>17</v>
      </c>
      <c r="B24" s="44" t="s">
        <v>18</v>
      </c>
      <c r="C24" s="107">
        <f t="shared" si="0"/>
        <v>594</v>
      </c>
      <c r="D24" s="63">
        <v>6</v>
      </c>
      <c r="E24" s="64">
        <f t="shared" si="1"/>
        <v>69</v>
      </c>
      <c r="F24" s="65">
        <v>44</v>
      </c>
      <c r="G24" s="65">
        <v>25</v>
      </c>
      <c r="H24" s="66">
        <f t="shared" si="2"/>
        <v>52</v>
      </c>
      <c r="I24" s="67">
        <v>28</v>
      </c>
      <c r="J24" s="67">
        <v>24</v>
      </c>
      <c r="K24" s="66">
        <f t="shared" si="3"/>
        <v>65</v>
      </c>
      <c r="L24" s="25">
        <v>18</v>
      </c>
      <c r="M24" s="67">
        <v>47</v>
      </c>
      <c r="N24" s="68">
        <v>402</v>
      </c>
    </row>
    <row r="25" spans="1:14" s="18" customFormat="1" ht="27.95" customHeight="1">
      <c r="A25" s="139">
        <v>18</v>
      </c>
      <c r="B25" s="140" t="s">
        <v>19</v>
      </c>
      <c r="C25" s="403">
        <f t="shared" si="0"/>
        <v>1702</v>
      </c>
      <c r="D25" s="208">
        <v>14</v>
      </c>
      <c r="E25" s="404">
        <f t="shared" si="1"/>
        <v>70</v>
      </c>
      <c r="F25" s="405">
        <v>57</v>
      </c>
      <c r="G25" s="405">
        <v>13</v>
      </c>
      <c r="H25" s="404">
        <f t="shared" si="2"/>
        <v>226</v>
      </c>
      <c r="I25" s="405">
        <v>169</v>
      </c>
      <c r="J25" s="405">
        <v>57</v>
      </c>
      <c r="K25" s="404">
        <f t="shared" si="3"/>
        <v>1024</v>
      </c>
      <c r="L25" s="183">
        <v>416</v>
      </c>
      <c r="M25" s="184">
        <v>608</v>
      </c>
      <c r="N25" s="146">
        <v>368</v>
      </c>
    </row>
    <row r="26" spans="1:14" s="19" customFormat="1" ht="27.95" customHeight="1">
      <c r="A26" s="106"/>
      <c r="B26" s="106" t="s">
        <v>0</v>
      </c>
      <c r="C26" s="107">
        <f>SUM(C8:C25)</f>
        <v>19351</v>
      </c>
      <c r="D26" s="63">
        <f>SUM(D8:D25)</f>
        <v>237</v>
      </c>
      <c r="E26" s="63">
        <f t="shared" ref="E26:N26" si="4">SUM(E8:E25)</f>
        <v>1297</v>
      </c>
      <c r="F26" s="63">
        <f t="shared" si="4"/>
        <v>1065</v>
      </c>
      <c r="G26" s="63">
        <f t="shared" si="4"/>
        <v>232</v>
      </c>
      <c r="H26" s="63">
        <f t="shared" si="4"/>
        <v>4843</v>
      </c>
      <c r="I26" s="63">
        <f t="shared" si="4"/>
        <v>3751</v>
      </c>
      <c r="J26" s="63">
        <f t="shared" si="4"/>
        <v>1092</v>
      </c>
      <c r="K26" s="63">
        <f t="shared" si="4"/>
        <v>6054</v>
      </c>
      <c r="L26" s="63">
        <f t="shared" si="4"/>
        <v>2665</v>
      </c>
      <c r="M26" s="63">
        <f t="shared" si="4"/>
        <v>3389</v>
      </c>
      <c r="N26" s="63">
        <f t="shared" si="4"/>
        <v>6920</v>
      </c>
    </row>
    <row r="27" spans="1:14" s="9" customFormat="1" ht="15" hidden="1" customHeight="1">
      <c r="B27" s="26"/>
      <c r="C27" s="9">
        <v>15647</v>
      </c>
      <c r="D27" s="9">
        <v>10985</v>
      </c>
      <c r="F27" s="9">
        <f>SUM(F8:F26)</f>
        <v>2130</v>
      </c>
      <c r="G27" s="9">
        <f>SUM(G8:G26)</f>
        <v>464</v>
      </c>
      <c r="M27" s="9">
        <f>SUM(M8:M25)</f>
        <v>3389</v>
      </c>
    </row>
    <row r="28" spans="1:14" s="9" customFormat="1" ht="15" hidden="1" customHeight="1">
      <c r="B28" s="26"/>
      <c r="C28" s="279">
        <f>SUM(C8:C25)</f>
        <v>19351</v>
      </c>
      <c r="D28" s="9">
        <f>SUM(D8:D25)</f>
        <v>237</v>
      </c>
    </row>
    <row r="29" spans="1:14" s="9" customFormat="1" ht="15" hidden="1" customHeight="1">
      <c r="B29" s="26"/>
      <c r="C29" s="9">
        <v>15869</v>
      </c>
      <c r="D29" s="9">
        <v>11316</v>
      </c>
    </row>
    <row r="30" spans="1:14" s="9" customFormat="1" ht="15" hidden="1" customHeight="1">
      <c r="B30" s="26"/>
    </row>
    <row r="31" spans="1:14" s="9" customFormat="1" ht="15" hidden="1" customHeight="1">
      <c r="B31" s="26"/>
      <c r="C31" s="9">
        <f>C29-F26</f>
        <v>14804</v>
      </c>
      <c r="D31" s="9">
        <f>D29-J26</f>
        <v>10224</v>
      </c>
    </row>
    <row r="32" spans="1:14" s="9" customFormat="1" ht="21.75" customHeight="1">
      <c r="B32" s="87" t="s">
        <v>27</v>
      </c>
    </row>
    <row r="33" spans="5:5" ht="41.25" customHeight="1">
      <c r="E33" s="15"/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fitToWidth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4"/>
  <sheetViews>
    <sheetView zoomScale="60" zoomScaleNormal="60" workbookViewId="0">
      <selection activeCell="F20" sqref="F20"/>
    </sheetView>
  </sheetViews>
  <sheetFormatPr defaultRowHeight="12.75"/>
  <cols>
    <col min="1" max="1" width="4.7109375" customWidth="1"/>
    <col min="2" max="2" width="33.42578125" customWidth="1"/>
    <col min="3" max="3" width="33.28515625" customWidth="1"/>
  </cols>
  <sheetData>
    <row r="1" spans="1:3" s="16" customFormat="1" ht="33.6" customHeight="1">
      <c r="A1" s="590" t="s">
        <v>296</v>
      </c>
      <c r="B1" s="590"/>
      <c r="C1" s="590"/>
    </row>
    <row r="2" spans="1:3" s="20" customFormat="1" ht="64.5" customHeight="1">
      <c r="A2" s="283" t="s">
        <v>1</v>
      </c>
      <c r="B2" s="284" t="s">
        <v>40</v>
      </c>
      <c r="C2" s="280" t="s">
        <v>222</v>
      </c>
    </row>
    <row r="3" spans="1:3" s="20" customFormat="1" ht="27.95" customHeight="1">
      <c r="A3" s="25">
        <v>1</v>
      </c>
      <c r="B3" s="44" t="s">
        <v>141</v>
      </c>
      <c r="C3" s="237">
        <v>3926</v>
      </c>
    </row>
    <row r="4" spans="1:3" ht="27.95" customHeight="1">
      <c r="A4" s="139">
        <v>2</v>
      </c>
      <c r="B4" s="140" t="s">
        <v>142</v>
      </c>
      <c r="C4" s="238">
        <v>10242</v>
      </c>
    </row>
    <row r="5" spans="1:3" ht="27.95" customHeight="1">
      <c r="A5" s="25">
        <v>3</v>
      </c>
      <c r="B5" s="44" t="s">
        <v>143</v>
      </c>
      <c r="C5" s="239">
        <v>26314</v>
      </c>
    </row>
    <row r="6" spans="1:3" ht="27.95" customHeight="1">
      <c r="A6" s="139">
        <v>4</v>
      </c>
      <c r="B6" s="140" t="s">
        <v>144</v>
      </c>
      <c r="C6" s="238">
        <v>21412</v>
      </c>
    </row>
    <row r="7" spans="1:3" ht="27.95" customHeight="1">
      <c r="A7" s="25">
        <v>5</v>
      </c>
      <c r="B7" s="44" t="s">
        <v>145</v>
      </c>
      <c r="C7" s="239">
        <v>11346</v>
      </c>
    </row>
    <row r="8" spans="1:3" ht="27.95" customHeight="1">
      <c r="A8" s="139">
        <v>6</v>
      </c>
      <c r="B8" s="140" t="s">
        <v>146</v>
      </c>
      <c r="C8" s="238">
        <v>21416</v>
      </c>
    </row>
    <row r="9" spans="1:3" ht="27.95" customHeight="1">
      <c r="A9" s="25">
        <v>7</v>
      </c>
      <c r="B9" s="44" t="s">
        <v>147</v>
      </c>
      <c r="C9" s="239">
        <v>11852</v>
      </c>
    </row>
    <row r="10" spans="1:3" ht="27.95" customHeight="1">
      <c r="A10" s="139">
        <v>8</v>
      </c>
      <c r="B10" s="140" t="s">
        <v>148</v>
      </c>
      <c r="C10" s="238">
        <v>5365</v>
      </c>
    </row>
    <row r="11" spans="1:3" ht="27.95" customHeight="1">
      <c r="A11" s="25">
        <v>9</v>
      </c>
      <c r="B11" s="44" t="s">
        <v>149</v>
      </c>
      <c r="C11" s="239">
        <v>9303</v>
      </c>
    </row>
    <row r="12" spans="1:3" ht="27.95" customHeight="1">
      <c r="A12" s="139">
        <v>10</v>
      </c>
      <c r="B12" s="140" t="s">
        <v>150</v>
      </c>
      <c r="C12" s="238">
        <v>3310</v>
      </c>
    </row>
    <row r="13" spans="1:3" ht="27.95" customHeight="1">
      <c r="A13" s="25">
        <v>11</v>
      </c>
      <c r="B13" s="44" t="s">
        <v>151</v>
      </c>
      <c r="C13" s="239">
        <v>5972</v>
      </c>
    </row>
    <row r="14" spans="1:3" ht="27.95" customHeight="1">
      <c r="A14" s="139">
        <v>12</v>
      </c>
      <c r="B14" s="140" t="s">
        <v>152</v>
      </c>
      <c r="C14" s="238">
        <v>8636</v>
      </c>
    </row>
    <row r="15" spans="1:3" ht="27.95" customHeight="1">
      <c r="A15" s="25">
        <v>13</v>
      </c>
      <c r="B15" s="44" t="s">
        <v>153</v>
      </c>
      <c r="C15" s="239">
        <v>3774</v>
      </c>
    </row>
    <row r="16" spans="1:3" ht="27.95" customHeight="1">
      <c r="A16" s="139">
        <v>14</v>
      </c>
      <c r="B16" s="140" t="s">
        <v>154</v>
      </c>
      <c r="C16" s="238">
        <v>6562</v>
      </c>
    </row>
    <row r="17" spans="1:3" ht="27.95" customHeight="1">
      <c r="A17" s="25">
        <v>15</v>
      </c>
      <c r="B17" s="44" t="s">
        <v>155</v>
      </c>
      <c r="C17" s="239">
        <v>5681</v>
      </c>
    </row>
    <row r="18" spans="1:3" ht="27.95" customHeight="1">
      <c r="A18" s="139">
        <v>16</v>
      </c>
      <c r="B18" s="140" t="s">
        <v>156</v>
      </c>
      <c r="C18" s="238">
        <v>5409</v>
      </c>
    </row>
    <row r="19" spans="1:3" ht="27.95" customHeight="1">
      <c r="A19" s="25">
        <v>17</v>
      </c>
      <c r="B19" s="44" t="s">
        <v>157</v>
      </c>
      <c r="C19" s="239">
        <v>6419</v>
      </c>
    </row>
    <row r="20" spans="1:3" ht="27.95" customHeight="1">
      <c r="A20" s="139">
        <v>18</v>
      </c>
      <c r="B20" s="140" t="s">
        <v>158</v>
      </c>
      <c r="C20" s="238">
        <v>11105</v>
      </c>
    </row>
    <row r="21" spans="1:3" ht="27.95" customHeight="1">
      <c r="A21" s="589" t="s">
        <v>0</v>
      </c>
      <c r="B21" s="589"/>
      <c r="C21" s="237">
        <v>178044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1" type="noConversion"/>
  <printOptions horizontalCentered="1"/>
  <pageMargins left="0.59055118110236227" right="0.19685039370078741" top="0.70866141732283472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WhiteSpace="0" zoomScale="70" zoomScaleNormal="70" zoomScalePageLayoutView="50" workbookViewId="0">
      <selection activeCell="M22" sqref="M22"/>
    </sheetView>
  </sheetViews>
  <sheetFormatPr defaultRowHeight="12.75"/>
  <cols>
    <col min="1" max="1" width="3.5703125" customWidth="1"/>
    <col min="2" max="2" width="24" customWidth="1"/>
    <col min="3" max="3" width="11.5703125" customWidth="1"/>
    <col min="4" max="4" width="10.5703125" customWidth="1"/>
    <col min="5" max="5" width="10.7109375" customWidth="1"/>
    <col min="6" max="6" width="10.28515625" customWidth="1"/>
    <col min="7" max="7" width="10.140625" customWidth="1"/>
    <col min="8" max="8" width="12.28515625" style="4" customWidth="1"/>
    <col min="9" max="9" width="10.7109375" customWidth="1"/>
    <col min="10" max="10" width="10.5703125" customWidth="1"/>
    <col min="11" max="12" width="7.5703125" customWidth="1"/>
    <col min="13" max="13" width="8.5703125" customWidth="1"/>
    <col min="14" max="14" width="8.7109375" customWidth="1"/>
    <col min="15" max="15" width="11.5703125" customWidth="1"/>
  </cols>
  <sheetData>
    <row r="1" spans="1:15" ht="30.75" customHeight="1" thickBot="1">
      <c r="B1" s="592" t="s">
        <v>297</v>
      </c>
      <c r="C1" s="592"/>
      <c r="D1" s="592"/>
      <c r="E1" s="592"/>
      <c r="F1" s="592"/>
      <c r="G1" s="592"/>
      <c r="H1" s="592"/>
      <c r="I1" s="593"/>
      <c r="J1" s="593"/>
      <c r="K1" s="593"/>
      <c r="L1" s="593"/>
      <c r="M1" s="593"/>
      <c r="N1" s="593"/>
      <c r="O1" s="593"/>
    </row>
    <row r="2" spans="1:15" ht="17.25" customHeight="1">
      <c r="A2" s="510" t="s">
        <v>77</v>
      </c>
      <c r="B2" s="605" t="s">
        <v>40</v>
      </c>
      <c r="C2" s="607" t="s">
        <v>120</v>
      </c>
      <c r="D2" s="608"/>
      <c r="E2" s="608"/>
      <c r="F2" s="608"/>
      <c r="G2" s="609"/>
      <c r="H2" s="594" t="s">
        <v>121</v>
      </c>
      <c r="I2" s="595"/>
      <c r="J2" s="595"/>
      <c r="K2" s="595"/>
      <c r="L2" s="595"/>
      <c r="M2" s="595"/>
      <c r="N2" s="595"/>
      <c r="O2" s="596"/>
    </row>
    <row r="3" spans="1:15" ht="19.5" customHeight="1">
      <c r="A3" s="510"/>
      <c r="B3" s="435"/>
      <c r="C3" s="598" t="s">
        <v>29</v>
      </c>
      <c r="D3" s="510" t="s">
        <v>122</v>
      </c>
      <c r="E3" s="510" t="s">
        <v>123</v>
      </c>
      <c r="F3" s="510" t="s">
        <v>124</v>
      </c>
      <c r="G3" s="610" t="s">
        <v>125</v>
      </c>
      <c r="H3" s="598" t="s">
        <v>29</v>
      </c>
      <c r="I3" s="600" t="s">
        <v>126</v>
      </c>
      <c r="J3" s="600" t="s">
        <v>127</v>
      </c>
      <c r="K3" s="602" t="s">
        <v>128</v>
      </c>
      <c r="L3" s="602"/>
      <c r="M3" s="603"/>
      <c r="N3" s="603"/>
      <c r="O3" s="604"/>
    </row>
    <row r="4" spans="1:15" ht="18.75" customHeight="1" thickBot="1">
      <c r="A4" s="597"/>
      <c r="B4" s="606"/>
      <c r="C4" s="599"/>
      <c r="D4" s="597"/>
      <c r="E4" s="597"/>
      <c r="F4" s="597"/>
      <c r="G4" s="611"/>
      <c r="H4" s="599"/>
      <c r="I4" s="601"/>
      <c r="J4" s="601"/>
      <c r="K4" s="69" t="s">
        <v>129</v>
      </c>
      <c r="L4" s="69" t="s">
        <v>130</v>
      </c>
      <c r="M4" s="69" t="s">
        <v>131</v>
      </c>
      <c r="N4" s="69" t="s">
        <v>132</v>
      </c>
      <c r="O4" s="94" t="s">
        <v>133</v>
      </c>
    </row>
    <row r="5" spans="1:15" ht="27.95" customHeight="1" thickTop="1">
      <c r="A5" s="37">
        <v>1</v>
      </c>
      <c r="B5" s="95" t="s">
        <v>2</v>
      </c>
      <c r="C5" s="96">
        <f t="shared" ref="C5:C22" si="0">G5+H5</f>
        <v>3139</v>
      </c>
      <c r="D5" s="70">
        <v>341</v>
      </c>
      <c r="E5" s="240">
        <v>341</v>
      </c>
      <c r="F5" s="70">
        <f t="shared" ref="F5:F22" si="1">H5-D5-E5</f>
        <v>2352</v>
      </c>
      <c r="G5" s="97">
        <v>105</v>
      </c>
      <c r="H5" s="111">
        <v>3034</v>
      </c>
      <c r="I5" s="71">
        <f t="shared" ref="I5:I22" si="2">H5-J5</f>
        <v>1677</v>
      </c>
      <c r="J5" s="241">
        <v>1357</v>
      </c>
      <c r="K5" s="112">
        <v>127</v>
      </c>
      <c r="L5" s="112">
        <v>143</v>
      </c>
      <c r="M5" s="113">
        <v>246</v>
      </c>
      <c r="N5" s="113">
        <v>292</v>
      </c>
      <c r="O5" s="98">
        <f t="shared" ref="O5:O22" si="3">SUM(K5:N5)</f>
        <v>808</v>
      </c>
    </row>
    <row r="6" spans="1:15" ht="27.95" customHeight="1">
      <c r="A6" s="139">
        <v>2</v>
      </c>
      <c r="B6" s="164" t="s">
        <v>3</v>
      </c>
      <c r="C6" s="165">
        <f t="shared" si="0"/>
        <v>3802</v>
      </c>
      <c r="D6" s="166">
        <v>288</v>
      </c>
      <c r="E6" s="242">
        <v>288</v>
      </c>
      <c r="F6" s="167">
        <f t="shared" si="1"/>
        <v>3106</v>
      </c>
      <c r="G6" s="168">
        <v>120</v>
      </c>
      <c r="H6" s="169">
        <v>3682</v>
      </c>
      <c r="I6" s="170">
        <f t="shared" si="2"/>
        <v>2299</v>
      </c>
      <c r="J6" s="243">
        <v>1383</v>
      </c>
      <c r="K6" s="171">
        <v>129</v>
      </c>
      <c r="L6" s="171">
        <v>150</v>
      </c>
      <c r="M6" s="172">
        <v>260</v>
      </c>
      <c r="N6" s="172">
        <v>280</v>
      </c>
      <c r="O6" s="173">
        <f t="shared" si="3"/>
        <v>819</v>
      </c>
    </row>
    <row r="7" spans="1:15" ht="27.95" customHeight="1">
      <c r="A7" s="25">
        <v>3</v>
      </c>
      <c r="B7" s="99" t="s">
        <v>4</v>
      </c>
      <c r="C7" s="96">
        <f t="shared" si="0"/>
        <v>9616</v>
      </c>
      <c r="D7" s="72">
        <v>805</v>
      </c>
      <c r="E7" s="244">
        <v>805</v>
      </c>
      <c r="F7" s="70">
        <f t="shared" si="1"/>
        <v>7789</v>
      </c>
      <c r="G7" s="100">
        <v>217</v>
      </c>
      <c r="H7" s="114">
        <v>9399</v>
      </c>
      <c r="I7" s="73">
        <f t="shared" si="2"/>
        <v>5888</v>
      </c>
      <c r="J7" s="245">
        <v>3511</v>
      </c>
      <c r="K7" s="115">
        <v>344</v>
      </c>
      <c r="L7" s="115">
        <v>428</v>
      </c>
      <c r="M7" s="116">
        <v>633</v>
      </c>
      <c r="N7" s="116">
        <v>638</v>
      </c>
      <c r="O7" s="98">
        <f t="shared" si="3"/>
        <v>2043</v>
      </c>
    </row>
    <row r="8" spans="1:15" ht="27.95" customHeight="1">
      <c r="A8" s="139">
        <v>4</v>
      </c>
      <c r="B8" s="164" t="s">
        <v>5</v>
      </c>
      <c r="C8" s="165">
        <f t="shared" si="0"/>
        <v>21761</v>
      </c>
      <c r="D8" s="166">
        <v>1459</v>
      </c>
      <c r="E8" s="242">
        <v>1459</v>
      </c>
      <c r="F8" s="167">
        <f t="shared" si="1"/>
        <v>18328</v>
      </c>
      <c r="G8" s="168">
        <v>515</v>
      </c>
      <c r="H8" s="169">
        <v>21246</v>
      </c>
      <c r="I8" s="170">
        <f t="shared" si="2"/>
        <v>13491</v>
      </c>
      <c r="J8" s="243">
        <v>7755</v>
      </c>
      <c r="K8" s="171">
        <v>601</v>
      </c>
      <c r="L8" s="171">
        <v>923</v>
      </c>
      <c r="M8" s="172">
        <v>1368</v>
      </c>
      <c r="N8" s="172">
        <v>1372</v>
      </c>
      <c r="O8" s="173">
        <f t="shared" si="3"/>
        <v>4264</v>
      </c>
    </row>
    <row r="9" spans="1:15" ht="27.95" customHeight="1">
      <c r="A9" s="25">
        <v>5</v>
      </c>
      <c r="B9" s="99" t="s">
        <v>6</v>
      </c>
      <c r="C9" s="96">
        <f t="shared" si="0"/>
        <v>18073</v>
      </c>
      <c r="D9" s="72">
        <v>1228</v>
      </c>
      <c r="E9" s="244">
        <v>1228</v>
      </c>
      <c r="F9" s="70">
        <f t="shared" si="1"/>
        <v>15279</v>
      </c>
      <c r="G9" s="100">
        <v>338</v>
      </c>
      <c r="H9" s="114">
        <v>17735</v>
      </c>
      <c r="I9" s="73">
        <f t="shared" si="2"/>
        <v>11666</v>
      </c>
      <c r="J9" s="245">
        <v>6069</v>
      </c>
      <c r="K9" s="115">
        <v>425</v>
      </c>
      <c r="L9" s="115">
        <v>611</v>
      </c>
      <c r="M9" s="116">
        <v>828</v>
      </c>
      <c r="N9" s="116">
        <v>983</v>
      </c>
      <c r="O9" s="98">
        <f t="shared" si="3"/>
        <v>2847</v>
      </c>
    </row>
    <row r="10" spans="1:15" ht="27.95" customHeight="1">
      <c r="A10" s="139">
        <v>6</v>
      </c>
      <c r="B10" s="164" t="s">
        <v>7</v>
      </c>
      <c r="C10" s="165">
        <f t="shared" si="0"/>
        <v>17581</v>
      </c>
      <c r="D10" s="166">
        <v>1405</v>
      </c>
      <c r="E10" s="242">
        <v>1405</v>
      </c>
      <c r="F10" s="167">
        <f t="shared" si="1"/>
        <v>14204</v>
      </c>
      <c r="G10" s="168">
        <v>567</v>
      </c>
      <c r="H10" s="169">
        <v>17014</v>
      </c>
      <c r="I10" s="170">
        <f t="shared" si="2"/>
        <v>10832</v>
      </c>
      <c r="J10" s="243">
        <v>6182</v>
      </c>
      <c r="K10" s="171">
        <v>516</v>
      </c>
      <c r="L10" s="171">
        <v>498</v>
      </c>
      <c r="M10" s="172">
        <v>998</v>
      </c>
      <c r="N10" s="172">
        <v>864</v>
      </c>
      <c r="O10" s="173">
        <f t="shared" si="3"/>
        <v>2876</v>
      </c>
    </row>
    <row r="11" spans="1:15" ht="27.95" customHeight="1">
      <c r="A11" s="25">
        <v>7</v>
      </c>
      <c r="B11" s="99" t="s">
        <v>8</v>
      </c>
      <c r="C11" s="96">
        <f t="shared" si="0"/>
        <v>6986</v>
      </c>
      <c r="D11" s="72">
        <v>550</v>
      </c>
      <c r="E11" s="244">
        <v>550</v>
      </c>
      <c r="F11" s="70">
        <f t="shared" si="1"/>
        <v>5703</v>
      </c>
      <c r="G11" s="100">
        <v>183</v>
      </c>
      <c r="H11" s="114">
        <v>6803</v>
      </c>
      <c r="I11" s="73">
        <f t="shared" si="2"/>
        <v>4186</v>
      </c>
      <c r="J11" s="245">
        <v>2617</v>
      </c>
      <c r="K11" s="115">
        <v>255</v>
      </c>
      <c r="L11" s="115">
        <v>319</v>
      </c>
      <c r="M11" s="116">
        <v>431</v>
      </c>
      <c r="N11" s="116">
        <v>469</v>
      </c>
      <c r="O11" s="98">
        <f t="shared" si="3"/>
        <v>1474</v>
      </c>
    </row>
    <row r="12" spans="1:15" ht="27.95" customHeight="1">
      <c r="A12" s="139">
        <v>8</v>
      </c>
      <c r="B12" s="164" t="s">
        <v>9</v>
      </c>
      <c r="C12" s="165">
        <f t="shared" si="0"/>
        <v>3883</v>
      </c>
      <c r="D12" s="166">
        <v>305</v>
      </c>
      <c r="E12" s="242">
        <v>305</v>
      </c>
      <c r="F12" s="167">
        <f t="shared" si="1"/>
        <v>3132</v>
      </c>
      <c r="G12" s="168">
        <v>141</v>
      </c>
      <c r="H12" s="169">
        <v>3742</v>
      </c>
      <c r="I12" s="170">
        <f t="shared" si="2"/>
        <v>2242</v>
      </c>
      <c r="J12" s="243">
        <v>1500</v>
      </c>
      <c r="K12" s="171">
        <v>136</v>
      </c>
      <c r="L12" s="171">
        <v>148</v>
      </c>
      <c r="M12" s="172">
        <v>219</v>
      </c>
      <c r="N12" s="172">
        <v>262</v>
      </c>
      <c r="O12" s="173">
        <f t="shared" si="3"/>
        <v>765</v>
      </c>
    </row>
    <row r="13" spans="1:15" ht="27.95" customHeight="1">
      <c r="A13" s="25">
        <v>9</v>
      </c>
      <c r="B13" s="99" t="s">
        <v>10</v>
      </c>
      <c r="C13" s="96">
        <f t="shared" si="0"/>
        <v>8043</v>
      </c>
      <c r="D13" s="72">
        <v>663</v>
      </c>
      <c r="E13" s="244">
        <v>663</v>
      </c>
      <c r="F13" s="70">
        <f t="shared" si="1"/>
        <v>6467</v>
      </c>
      <c r="G13" s="100">
        <v>250</v>
      </c>
      <c r="H13" s="114">
        <v>7793</v>
      </c>
      <c r="I13" s="73">
        <f t="shared" si="2"/>
        <v>4974</v>
      </c>
      <c r="J13" s="245">
        <v>2819</v>
      </c>
      <c r="K13" s="115">
        <v>233</v>
      </c>
      <c r="L13" s="115">
        <v>301</v>
      </c>
      <c r="M13" s="116">
        <v>395</v>
      </c>
      <c r="N13" s="116">
        <v>497</v>
      </c>
      <c r="O13" s="98">
        <f t="shared" si="3"/>
        <v>1426</v>
      </c>
    </row>
    <row r="14" spans="1:15" ht="27.95" customHeight="1">
      <c r="A14" s="139">
        <v>10</v>
      </c>
      <c r="B14" s="164" t="s">
        <v>11</v>
      </c>
      <c r="C14" s="165">
        <f t="shared" si="0"/>
        <v>2626</v>
      </c>
      <c r="D14" s="166">
        <v>247</v>
      </c>
      <c r="E14" s="242">
        <v>247</v>
      </c>
      <c r="F14" s="167">
        <f t="shared" si="1"/>
        <v>2054</v>
      </c>
      <c r="G14" s="168">
        <v>78</v>
      </c>
      <c r="H14" s="169">
        <v>2548</v>
      </c>
      <c r="I14" s="170">
        <f t="shared" si="2"/>
        <v>1509</v>
      </c>
      <c r="J14" s="243">
        <v>1039</v>
      </c>
      <c r="K14" s="171">
        <v>97</v>
      </c>
      <c r="L14" s="171">
        <v>131</v>
      </c>
      <c r="M14" s="172">
        <v>188</v>
      </c>
      <c r="N14" s="172">
        <v>180</v>
      </c>
      <c r="O14" s="173">
        <f t="shared" si="3"/>
        <v>596</v>
      </c>
    </row>
    <row r="15" spans="1:15" ht="27.95" customHeight="1">
      <c r="A15" s="25">
        <v>11</v>
      </c>
      <c r="B15" s="99" t="s">
        <v>12</v>
      </c>
      <c r="C15" s="96">
        <f t="shared" si="0"/>
        <v>4659</v>
      </c>
      <c r="D15" s="72">
        <v>356</v>
      </c>
      <c r="E15" s="244">
        <v>356</v>
      </c>
      <c r="F15" s="70">
        <f t="shared" si="1"/>
        <v>3818</v>
      </c>
      <c r="G15" s="100">
        <v>129</v>
      </c>
      <c r="H15" s="114">
        <v>4530</v>
      </c>
      <c r="I15" s="73">
        <f t="shared" si="2"/>
        <v>2873</v>
      </c>
      <c r="J15" s="245">
        <v>1657</v>
      </c>
      <c r="K15" s="115">
        <v>116</v>
      </c>
      <c r="L15" s="115">
        <v>124</v>
      </c>
      <c r="M15" s="116">
        <v>292</v>
      </c>
      <c r="N15" s="116">
        <v>255</v>
      </c>
      <c r="O15" s="98">
        <f t="shared" si="3"/>
        <v>787</v>
      </c>
    </row>
    <row r="16" spans="1:15" ht="27.95" customHeight="1">
      <c r="A16" s="139">
        <v>12</v>
      </c>
      <c r="B16" s="164" t="s">
        <v>13</v>
      </c>
      <c r="C16" s="165">
        <f t="shared" si="0"/>
        <v>7066</v>
      </c>
      <c r="D16" s="166">
        <v>687</v>
      </c>
      <c r="E16" s="242">
        <v>687</v>
      </c>
      <c r="F16" s="167">
        <f t="shared" si="1"/>
        <v>5516</v>
      </c>
      <c r="G16" s="168">
        <v>176</v>
      </c>
      <c r="H16" s="169">
        <v>6890</v>
      </c>
      <c r="I16" s="170">
        <f t="shared" si="2"/>
        <v>4267</v>
      </c>
      <c r="J16" s="243">
        <v>2623</v>
      </c>
      <c r="K16" s="171">
        <v>222</v>
      </c>
      <c r="L16" s="171">
        <v>249</v>
      </c>
      <c r="M16" s="172">
        <v>429</v>
      </c>
      <c r="N16" s="172">
        <v>455</v>
      </c>
      <c r="O16" s="173">
        <f t="shared" si="3"/>
        <v>1355</v>
      </c>
    </row>
    <row r="17" spans="1:15" ht="27.95" customHeight="1">
      <c r="A17" s="25">
        <v>13</v>
      </c>
      <c r="B17" s="99" t="s">
        <v>14</v>
      </c>
      <c r="C17" s="96">
        <f t="shared" si="0"/>
        <v>3056</v>
      </c>
      <c r="D17" s="72">
        <v>290</v>
      </c>
      <c r="E17" s="244">
        <v>290</v>
      </c>
      <c r="F17" s="70">
        <f t="shared" si="1"/>
        <v>2354</v>
      </c>
      <c r="G17" s="100">
        <v>122</v>
      </c>
      <c r="H17" s="114">
        <v>2934</v>
      </c>
      <c r="I17" s="73">
        <f t="shared" si="2"/>
        <v>1674</v>
      </c>
      <c r="J17" s="245">
        <v>1260</v>
      </c>
      <c r="K17" s="115">
        <v>136</v>
      </c>
      <c r="L17" s="115">
        <v>132</v>
      </c>
      <c r="M17" s="116">
        <v>227</v>
      </c>
      <c r="N17" s="116">
        <v>268</v>
      </c>
      <c r="O17" s="98">
        <f t="shared" si="3"/>
        <v>763</v>
      </c>
    </row>
    <row r="18" spans="1:15" ht="27.95" customHeight="1">
      <c r="A18" s="139">
        <v>14</v>
      </c>
      <c r="B18" s="164" t="s">
        <v>15</v>
      </c>
      <c r="C18" s="165">
        <f t="shared" si="0"/>
        <v>5416</v>
      </c>
      <c r="D18" s="166">
        <v>421</v>
      </c>
      <c r="E18" s="242">
        <v>421</v>
      </c>
      <c r="F18" s="167">
        <f t="shared" si="1"/>
        <v>4420</v>
      </c>
      <c r="G18" s="168">
        <v>154</v>
      </c>
      <c r="H18" s="169">
        <v>5262</v>
      </c>
      <c r="I18" s="170">
        <f t="shared" si="2"/>
        <v>3305</v>
      </c>
      <c r="J18" s="243">
        <v>1957</v>
      </c>
      <c r="K18" s="171">
        <v>142</v>
      </c>
      <c r="L18" s="171">
        <v>194</v>
      </c>
      <c r="M18" s="172">
        <v>282</v>
      </c>
      <c r="N18" s="172">
        <v>320</v>
      </c>
      <c r="O18" s="173">
        <f t="shared" si="3"/>
        <v>938</v>
      </c>
    </row>
    <row r="19" spans="1:15" ht="27.95" customHeight="1">
      <c r="A19" s="25">
        <v>15</v>
      </c>
      <c r="B19" s="99" t="s">
        <v>16</v>
      </c>
      <c r="C19" s="96">
        <f t="shared" si="0"/>
        <v>4936</v>
      </c>
      <c r="D19" s="72">
        <v>501</v>
      </c>
      <c r="E19" s="244">
        <v>501</v>
      </c>
      <c r="F19" s="70">
        <f t="shared" si="1"/>
        <v>3784</v>
      </c>
      <c r="G19" s="100">
        <v>150</v>
      </c>
      <c r="H19" s="114">
        <v>4786</v>
      </c>
      <c r="I19" s="73">
        <f t="shared" si="2"/>
        <v>3011</v>
      </c>
      <c r="J19" s="245">
        <v>1775</v>
      </c>
      <c r="K19" s="115">
        <v>191</v>
      </c>
      <c r="L19" s="115">
        <v>237</v>
      </c>
      <c r="M19" s="116">
        <v>329</v>
      </c>
      <c r="N19" s="116">
        <v>360</v>
      </c>
      <c r="O19" s="98">
        <f t="shared" si="3"/>
        <v>1117</v>
      </c>
    </row>
    <row r="20" spans="1:15" ht="27.95" customHeight="1">
      <c r="A20" s="139">
        <v>16</v>
      </c>
      <c r="B20" s="164" t="s">
        <v>17</v>
      </c>
      <c r="C20" s="165">
        <f t="shared" si="0"/>
        <v>3721</v>
      </c>
      <c r="D20" s="166">
        <v>447</v>
      </c>
      <c r="E20" s="242">
        <v>447</v>
      </c>
      <c r="F20" s="167">
        <f t="shared" si="1"/>
        <v>2673</v>
      </c>
      <c r="G20" s="168">
        <v>154</v>
      </c>
      <c r="H20" s="169">
        <v>3567</v>
      </c>
      <c r="I20" s="170">
        <f t="shared" si="2"/>
        <v>2162</v>
      </c>
      <c r="J20" s="243">
        <v>1405</v>
      </c>
      <c r="K20" s="171">
        <v>86</v>
      </c>
      <c r="L20" s="171">
        <v>146</v>
      </c>
      <c r="M20" s="172">
        <v>211</v>
      </c>
      <c r="N20" s="172">
        <v>217</v>
      </c>
      <c r="O20" s="173">
        <f t="shared" si="3"/>
        <v>660</v>
      </c>
    </row>
    <row r="21" spans="1:15" ht="27.95" customHeight="1">
      <c r="A21" s="25">
        <v>17</v>
      </c>
      <c r="B21" s="99" t="s">
        <v>18</v>
      </c>
      <c r="C21" s="96">
        <f t="shared" si="0"/>
        <v>5292</v>
      </c>
      <c r="D21" s="72">
        <v>752</v>
      </c>
      <c r="E21" s="244">
        <v>752</v>
      </c>
      <c r="F21" s="70">
        <f t="shared" si="1"/>
        <v>3594</v>
      </c>
      <c r="G21" s="100">
        <v>194</v>
      </c>
      <c r="H21" s="114">
        <v>5098</v>
      </c>
      <c r="I21" s="73">
        <f t="shared" si="2"/>
        <v>2800</v>
      </c>
      <c r="J21" s="245">
        <v>2298</v>
      </c>
      <c r="K21" s="115">
        <v>223</v>
      </c>
      <c r="L21" s="115">
        <v>190</v>
      </c>
      <c r="M21" s="116">
        <v>373</v>
      </c>
      <c r="N21" s="116">
        <v>391</v>
      </c>
      <c r="O21" s="98">
        <f t="shared" si="3"/>
        <v>1177</v>
      </c>
    </row>
    <row r="22" spans="1:15" ht="27.95" customHeight="1">
      <c r="A22" s="139">
        <v>18</v>
      </c>
      <c r="B22" s="164" t="s">
        <v>19</v>
      </c>
      <c r="C22" s="165">
        <f t="shared" si="0"/>
        <v>9226</v>
      </c>
      <c r="D22" s="166">
        <v>733</v>
      </c>
      <c r="E22" s="242">
        <v>733</v>
      </c>
      <c r="F22" s="167">
        <f t="shared" si="1"/>
        <v>7478</v>
      </c>
      <c r="G22" s="168">
        <v>282</v>
      </c>
      <c r="H22" s="169">
        <v>8944</v>
      </c>
      <c r="I22" s="170">
        <f t="shared" si="2"/>
        <v>5722</v>
      </c>
      <c r="J22" s="243">
        <v>3222</v>
      </c>
      <c r="K22" s="171">
        <v>303</v>
      </c>
      <c r="L22" s="171">
        <v>370</v>
      </c>
      <c r="M22" s="172">
        <v>489</v>
      </c>
      <c r="N22" s="172">
        <v>604</v>
      </c>
      <c r="O22" s="173">
        <f t="shared" si="3"/>
        <v>1766</v>
      </c>
    </row>
    <row r="23" spans="1:15" ht="27.95" customHeight="1" thickBot="1">
      <c r="A23" s="431" t="s">
        <v>0</v>
      </c>
      <c r="B23" s="515"/>
      <c r="C23" s="298">
        <f>SUM(C5:C22)</f>
        <v>138882</v>
      </c>
      <c r="D23" s="298">
        <f>SUM(D5:D22)</f>
        <v>11478</v>
      </c>
      <c r="E23" s="298">
        <f t="shared" ref="E23:O23" si="4">SUM(E5:E22)</f>
        <v>11478</v>
      </c>
      <c r="F23" s="298">
        <f t="shared" si="4"/>
        <v>112051</v>
      </c>
      <c r="G23" s="298">
        <f t="shared" si="4"/>
        <v>3875</v>
      </c>
      <c r="H23" s="298">
        <f t="shared" si="4"/>
        <v>135007</v>
      </c>
      <c r="I23" s="298">
        <f t="shared" si="4"/>
        <v>84578</v>
      </c>
      <c r="J23" s="298">
        <f t="shared" si="4"/>
        <v>50429</v>
      </c>
      <c r="K23" s="298">
        <f t="shared" si="4"/>
        <v>4282</v>
      </c>
      <c r="L23" s="298">
        <f t="shared" si="4"/>
        <v>5294</v>
      </c>
      <c r="M23" s="298">
        <f t="shared" si="4"/>
        <v>8198</v>
      </c>
      <c r="N23" s="298">
        <f t="shared" si="4"/>
        <v>8707</v>
      </c>
      <c r="O23" s="298">
        <f t="shared" si="4"/>
        <v>26481</v>
      </c>
    </row>
    <row r="24" spans="1:15">
      <c r="B24" s="591"/>
      <c r="C24" s="591"/>
      <c r="D24" s="591"/>
      <c r="E24" s="591"/>
      <c r="F24" s="591"/>
      <c r="G24" s="591"/>
      <c r="H24" s="591"/>
      <c r="O24" s="22"/>
    </row>
    <row r="25" spans="1:15" ht="15.75">
      <c r="H25" s="200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1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90" zoomScaleNormal="90" workbookViewId="0">
      <selection activeCell="N12" sqref="N12"/>
    </sheetView>
  </sheetViews>
  <sheetFormatPr defaultRowHeight="12.75"/>
  <cols>
    <col min="1" max="1" width="5.42578125" customWidth="1"/>
    <col min="2" max="2" width="26.28515625" customWidth="1"/>
    <col min="3" max="3" width="13.28515625" customWidth="1"/>
    <col min="4" max="4" width="20.5703125" customWidth="1"/>
    <col min="5" max="5" width="1.85546875" customWidth="1"/>
    <col min="6" max="6" width="3.42578125" style="4" customWidth="1"/>
    <col min="7" max="7" width="73.42578125" customWidth="1"/>
    <col min="8" max="8" width="7.7109375" customWidth="1"/>
    <col min="9" max="9" width="11.5703125" bestFit="1" customWidth="1"/>
    <col min="10" max="10" width="12.28515625" customWidth="1"/>
    <col min="257" max="257" width="5.42578125" customWidth="1"/>
    <col min="258" max="258" width="26.28515625" customWidth="1"/>
    <col min="259" max="259" width="13.28515625" customWidth="1"/>
    <col min="260" max="260" width="20.5703125" customWidth="1"/>
    <col min="261" max="261" width="1.85546875" customWidth="1"/>
    <col min="262" max="262" width="3.42578125" customWidth="1"/>
    <col min="263" max="263" width="73.42578125" customWidth="1"/>
    <col min="264" max="264" width="7.7109375" customWidth="1"/>
    <col min="265" max="265" width="11.5703125" customWidth="1"/>
    <col min="266" max="266" width="10.5703125" customWidth="1"/>
    <col min="513" max="513" width="5.42578125" customWidth="1"/>
    <col min="514" max="514" width="26.28515625" customWidth="1"/>
    <col min="515" max="515" width="13.28515625" customWidth="1"/>
    <col min="516" max="516" width="20.5703125" customWidth="1"/>
    <col min="517" max="517" width="1.85546875" customWidth="1"/>
    <col min="518" max="518" width="3.42578125" customWidth="1"/>
    <col min="519" max="519" width="73.42578125" customWidth="1"/>
    <col min="520" max="520" width="7.7109375" customWidth="1"/>
    <col min="521" max="521" width="11.5703125" customWidth="1"/>
    <col min="522" max="522" width="10.5703125" customWidth="1"/>
    <col min="769" max="769" width="5.42578125" customWidth="1"/>
    <col min="770" max="770" width="26.28515625" customWidth="1"/>
    <col min="771" max="771" width="13.28515625" customWidth="1"/>
    <col min="772" max="772" width="20.5703125" customWidth="1"/>
    <col min="773" max="773" width="1.85546875" customWidth="1"/>
    <col min="774" max="774" width="3.42578125" customWidth="1"/>
    <col min="775" max="775" width="73.42578125" customWidth="1"/>
    <col min="776" max="776" width="7.7109375" customWidth="1"/>
    <col min="777" max="777" width="11.5703125" customWidth="1"/>
    <col min="778" max="778" width="10.5703125" customWidth="1"/>
    <col min="1025" max="1025" width="5.42578125" customWidth="1"/>
    <col min="1026" max="1026" width="26.28515625" customWidth="1"/>
    <col min="1027" max="1027" width="13.28515625" customWidth="1"/>
    <col min="1028" max="1028" width="20.5703125" customWidth="1"/>
    <col min="1029" max="1029" width="1.85546875" customWidth="1"/>
    <col min="1030" max="1030" width="3.42578125" customWidth="1"/>
    <col min="1031" max="1031" width="73.42578125" customWidth="1"/>
    <col min="1032" max="1032" width="7.7109375" customWidth="1"/>
    <col min="1033" max="1033" width="11.5703125" customWidth="1"/>
    <col min="1034" max="1034" width="10.5703125" customWidth="1"/>
    <col min="1281" max="1281" width="5.42578125" customWidth="1"/>
    <col min="1282" max="1282" width="26.28515625" customWidth="1"/>
    <col min="1283" max="1283" width="13.28515625" customWidth="1"/>
    <col min="1284" max="1284" width="20.5703125" customWidth="1"/>
    <col min="1285" max="1285" width="1.85546875" customWidth="1"/>
    <col min="1286" max="1286" width="3.42578125" customWidth="1"/>
    <col min="1287" max="1287" width="73.42578125" customWidth="1"/>
    <col min="1288" max="1288" width="7.7109375" customWidth="1"/>
    <col min="1289" max="1289" width="11.5703125" customWidth="1"/>
    <col min="1290" max="1290" width="10.5703125" customWidth="1"/>
    <col min="1537" max="1537" width="5.42578125" customWidth="1"/>
    <col min="1538" max="1538" width="26.28515625" customWidth="1"/>
    <col min="1539" max="1539" width="13.28515625" customWidth="1"/>
    <col min="1540" max="1540" width="20.5703125" customWidth="1"/>
    <col min="1541" max="1541" width="1.85546875" customWidth="1"/>
    <col min="1542" max="1542" width="3.42578125" customWidth="1"/>
    <col min="1543" max="1543" width="73.42578125" customWidth="1"/>
    <col min="1544" max="1544" width="7.7109375" customWidth="1"/>
    <col min="1545" max="1545" width="11.5703125" customWidth="1"/>
    <col min="1546" max="1546" width="10.5703125" customWidth="1"/>
    <col min="1793" max="1793" width="5.42578125" customWidth="1"/>
    <col min="1794" max="1794" width="26.28515625" customWidth="1"/>
    <col min="1795" max="1795" width="13.28515625" customWidth="1"/>
    <col min="1796" max="1796" width="20.5703125" customWidth="1"/>
    <col min="1797" max="1797" width="1.85546875" customWidth="1"/>
    <col min="1798" max="1798" width="3.42578125" customWidth="1"/>
    <col min="1799" max="1799" width="73.42578125" customWidth="1"/>
    <col min="1800" max="1800" width="7.7109375" customWidth="1"/>
    <col min="1801" max="1801" width="11.5703125" customWidth="1"/>
    <col min="1802" max="1802" width="10.5703125" customWidth="1"/>
    <col min="2049" max="2049" width="5.42578125" customWidth="1"/>
    <col min="2050" max="2050" width="26.28515625" customWidth="1"/>
    <col min="2051" max="2051" width="13.28515625" customWidth="1"/>
    <col min="2052" max="2052" width="20.5703125" customWidth="1"/>
    <col min="2053" max="2053" width="1.85546875" customWidth="1"/>
    <col min="2054" max="2054" width="3.42578125" customWidth="1"/>
    <col min="2055" max="2055" width="73.42578125" customWidth="1"/>
    <col min="2056" max="2056" width="7.7109375" customWidth="1"/>
    <col min="2057" max="2057" width="11.5703125" customWidth="1"/>
    <col min="2058" max="2058" width="10.5703125" customWidth="1"/>
    <col min="2305" max="2305" width="5.42578125" customWidth="1"/>
    <col min="2306" max="2306" width="26.28515625" customWidth="1"/>
    <col min="2307" max="2307" width="13.28515625" customWidth="1"/>
    <col min="2308" max="2308" width="20.5703125" customWidth="1"/>
    <col min="2309" max="2309" width="1.85546875" customWidth="1"/>
    <col min="2310" max="2310" width="3.42578125" customWidth="1"/>
    <col min="2311" max="2311" width="73.42578125" customWidth="1"/>
    <col min="2312" max="2312" width="7.7109375" customWidth="1"/>
    <col min="2313" max="2313" width="11.5703125" customWidth="1"/>
    <col min="2314" max="2314" width="10.5703125" customWidth="1"/>
    <col min="2561" max="2561" width="5.42578125" customWidth="1"/>
    <col min="2562" max="2562" width="26.28515625" customWidth="1"/>
    <col min="2563" max="2563" width="13.28515625" customWidth="1"/>
    <col min="2564" max="2564" width="20.5703125" customWidth="1"/>
    <col min="2565" max="2565" width="1.85546875" customWidth="1"/>
    <col min="2566" max="2566" width="3.42578125" customWidth="1"/>
    <col min="2567" max="2567" width="73.42578125" customWidth="1"/>
    <col min="2568" max="2568" width="7.7109375" customWidth="1"/>
    <col min="2569" max="2569" width="11.5703125" customWidth="1"/>
    <col min="2570" max="2570" width="10.5703125" customWidth="1"/>
    <col min="2817" max="2817" width="5.42578125" customWidth="1"/>
    <col min="2818" max="2818" width="26.28515625" customWidth="1"/>
    <col min="2819" max="2819" width="13.28515625" customWidth="1"/>
    <col min="2820" max="2820" width="20.5703125" customWidth="1"/>
    <col min="2821" max="2821" width="1.85546875" customWidth="1"/>
    <col min="2822" max="2822" width="3.42578125" customWidth="1"/>
    <col min="2823" max="2823" width="73.42578125" customWidth="1"/>
    <col min="2824" max="2824" width="7.7109375" customWidth="1"/>
    <col min="2825" max="2825" width="11.5703125" customWidth="1"/>
    <col min="2826" max="2826" width="10.5703125" customWidth="1"/>
    <col min="3073" max="3073" width="5.42578125" customWidth="1"/>
    <col min="3074" max="3074" width="26.28515625" customWidth="1"/>
    <col min="3075" max="3075" width="13.28515625" customWidth="1"/>
    <col min="3076" max="3076" width="20.5703125" customWidth="1"/>
    <col min="3077" max="3077" width="1.85546875" customWidth="1"/>
    <col min="3078" max="3078" width="3.42578125" customWidth="1"/>
    <col min="3079" max="3079" width="73.42578125" customWidth="1"/>
    <col min="3080" max="3080" width="7.7109375" customWidth="1"/>
    <col min="3081" max="3081" width="11.5703125" customWidth="1"/>
    <col min="3082" max="3082" width="10.5703125" customWidth="1"/>
    <col min="3329" max="3329" width="5.42578125" customWidth="1"/>
    <col min="3330" max="3330" width="26.28515625" customWidth="1"/>
    <col min="3331" max="3331" width="13.28515625" customWidth="1"/>
    <col min="3332" max="3332" width="20.5703125" customWidth="1"/>
    <col min="3333" max="3333" width="1.85546875" customWidth="1"/>
    <col min="3334" max="3334" width="3.42578125" customWidth="1"/>
    <col min="3335" max="3335" width="73.42578125" customWidth="1"/>
    <col min="3336" max="3336" width="7.7109375" customWidth="1"/>
    <col min="3337" max="3337" width="11.5703125" customWidth="1"/>
    <col min="3338" max="3338" width="10.5703125" customWidth="1"/>
    <col min="3585" max="3585" width="5.42578125" customWidth="1"/>
    <col min="3586" max="3586" width="26.28515625" customWidth="1"/>
    <col min="3587" max="3587" width="13.28515625" customWidth="1"/>
    <col min="3588" max="3588" width="20.5703125" customWidth="1"/>
    <col min="3589" max="3589" width="1.85546875" customWidth="1"/>
    <col min="3590" max="3590" width="3.42578125" customWidth="1"/>
    <col min="3591" max="3591" width="73.42578125" customWidth="1"/>
    <col min="3592" max="3592" width="7.7109375" customWidth="1"/>
    <col min="3593" max="3593" width="11.5703125" customWidth="1"/>
    <col min="3594" max="3594" width="10.5703125" customWidth="1"/>
    <col min="3841" max="3841" width="5.42578125" customWidth="1"/>
    <col min="3842" max="3842" width="26.28515625" customWidth="1"/>
    <col min="3843" max="3843" width="13.28515625" customWidth="1"/>
    <col min="3844" max="3844" width="20.5703125" customWidth="1"/>
    <col min="3845" max="3845" width="1.85546875" customWidth="1"/>
    <col min="3846" max="3846" width="3.42578125" customWidth="1"/>
    <col min="3847" max="3847" width="73.42578125" customWidth="1"/>
    <col min="3848" max="3848" width="7.7109375" customWidth="1"/>
    <col min="3849" max="3849" width="11.5703125" customWidth="1"/>
    <col min="3850" max="3850" width="10.5703125" customWidth="1"/>
    <col min="4097" max="4097" width="5.42578125" customWidth="1"/>
    <col min="4098" max="4098" width="26.28515625" customWidth="1"/>
    <col min="4099" max="4099" width="13.28515625" customWidth="1"/>
    <col min="4100" max="4100" width="20.5703125" customWidth="1"/>
    <col min="4101" max="4101" width="1.85546875" customWidth="1"/>
    <col min="4102" max="4102" width="3.42578125" customWidth="1"/>
    <col min="4103" max="4103" width="73.42578125" customWidth="1"/>
    <col min="4104" max="4104" width="7.7109375" customWidth="1"/>
    <col min="4105" max="4105" width="11.5703125" customWidth="1"/>
    <col min="4106" max="4106" width="10.5703125" customWidth="1"/>
    <col min="4353" max="4353" width="5.42578125" customWidth="1"/>
    <col min="4354" max="4354" width="26.28515625" customWidth="1"/>
    <col min="4355" max="4355" width="13.28515625" customWidth="1"/>
    <col min="4356" max="4356" width="20.5703125" customWidth="1"/>
    <col min="4357" max="4357" width="1.85546875" customWidth="1"/>
    <col min="4358" max="4358" width="3.42578125" customWidth="1"/>
    <col min="4359" max="4359" width="73.42578125" customWidth="1"/>
    <col min="4360" max="4360" width="7.7109375" customWidth="1"/>
    <col min="4361" max="4361" width="11.5703125" customWidth="1"/>
    <col min="4362" max="4362" width="10.5703125" customWidth="1"/>
    <col min="4609" max="4609" width="5.42578125" customWidth="1"/>
    <col min="4610" max="4610" width="26.28515625" customWidth="1"/>
    <col min="4611" max="4611" width="13.28515625" customWidth="1"/>
    <col min="4612" max="4612" width="20.5703125" customWidth="1"/>
    <col min="4613" max="4613" width="1.85546875" customWidth="1"/>
    <col min="4614" max="4614" width="3.42578125" customWidth="1"/>
    <col min="4615" max="4615" width="73.42578125" customWidth="1"/>
    <col min="4616" max="4616" width="7.7109375" customWidth="1"/>
    <col min="4617" max="4617" width="11.5703125" customWidth="1"/>
    <col min="4618" max="4618" width="10.5703125" customWidth="1"/>
    <col min="4865" max="4865" width="5.42578125" customWidth="1"/>
    <col min="4866" max="4866" width="26.28515625" customWidth="1"/>
    <col min="4867" max="4867" width="13.28515625" customWidth="1"/>
    <col min="4868" max="4868" width="20.5703125" customWidth="1"/>
    <col min="4869" max="4869" width="1.85546875" customWidth="1"/>
    <col min="4870" max="4870" width="3.42578125" customWidth="1"/>
    <col min="4871" max="4871" width="73.42578125" customWidth="1"/>
    <col min="4872" max="4872" width="7.7109375" customWidth="1"/>
    <col min="4873" max="4873" width="11.5703125" customWidth="1"/>
    <col min="4874" max="4874" width="10.5703125" customWidth="1"/>
    <col min="5121" max="5121" width="5.42578125" customWidth="1"/>
    <col min="5122" max="5122" width="26.28515625" customWidth="1"/>
    <col min="5123" max="5123" width="13.28515625" customWidth="1"/>
    <col min="5124" max="5124" width="20.5703125" customWidth="1"/>
    <col min="5125" max="5125" width="1.85546875" customWidth="1"/>
    <col min="5126" max="5126" width="3.42578125" customWidth="1"/>
    <col min="5127" max="5127" width="73.42578125" customWidth="1"/>
    <col min="5128" max="5128" width="7.7109375" customWidth="1"/>
    <col min="5129" max="5129" width="11.5703125" customWidth="1"/>
    <col min="5130" max="5130" width="10.5703125" customWidth="1"/>
    <col min="5377" max="5377" width="5.42578125" customWidth="1"/>
    <col min="5378" max="5378" width="26.28515625" customWidth="1"/>
    <col min="5379" max="5379" width="13.28515625" customWidth="1"/>
    <col min="5380" max="5380" width="20.5703125" customWidth="1"/>
    <col min="5381" max="5381" width="1.85546875" customWidth="1"/>
    <col min="5382" max="5382" width="3.42578125" customWidth="1"/>
    <col min="5383" max="5383" width="73.42578125" customWidth="1"/>
    <col min="5384" max="5384" width="7.7109375" customWidth="1"/>
    <col min="5385" max="5385" width="11.5703125" customWidth="1"/>
    <col min="5386" max="5386" width="10.5703125" customWidth="1"/>
    <col min="5633" max="5633" width="5.42578125" customWidth="1"/>
    <col min="5634" max="5634" width="26.28515625" customWidth="1"/>
    <col min="5635" max="5635" width="13.28515625" customWidth="1"/>
    <col min="5636" max="5636" width="20.5703125" customWidth="1"/>
    <col min="5637" max="5637" width="1.85546875" customWidth="1"/>
    <col min="5638" max="5638" width="3.42578125" customWidth="1"/>
    <col min="5639" max="5639" width="73.42578125" customWidth="1"/>
    <col min="5640" max="5640" width="7.7109375" customWidth="1"/>
    <col min="5641" max="5641" width="11.5703125" customWidth="1"/>
    <col min="5642" max="5642" width="10.5703125" customWidth="1"/>
    <col min="5889" max="5889" width="5.42578125" customWidth="1"/>
    <col min="5890" max="5890" width="26.28515625" customWidth="1"/>
    <col min="5891" max="5891" width="13.28515625" customWidth="1"/>
    <col min="5892" max="5892" width="20.5703125" customWidth="1"/>
    <col min="5893" max="5893" width="1.85546875" customWidth="1"/>
    <col min="5894" max="5894" width="3.42578125" customWidth="1"/>
    <col min="5895" max="5895" width="73.42578125" customWidth="1"/>
    <col min="5896" max="5896" width="7.7109375" customWidth="1"/>
    <col min="5897" max="5897" width="11.5703125" customWidth="1"/>
    <col min="5898" max="5898" width="10.5703125" customWidth="1"/>
    <col min="6145" max="6145" width="5.42578125" customWidth="1"/>
    <col min="6146" max="6146" width="26.28515625" customWidth="1"/>
    <col min="6147" max="6147" width="13.28515625" customWidth="1"/>
    <col min="6148" max="6148" width="20.5703125" customWidth="1"/>
    <col min="6149" max="6149" width="1.85546875" customWidth="1"/>
    <col min="6150" max="6150" width="3.42578125" customWidth="1"/>
    <col min="6151" max="6151" width="73.42578125" customWidth="1"/>
    <col min="6152" max="6152" width="7.7109375" customWidth="1"/>
    <col min="6153" max="6153" width="11.5703125" customWidth="1"/>
    <col min="6154" max="6154" width="10.5703125" customWidth="1"/>
    <col min="6401" max="6401" width="5.42578125" customWidth="1"/>
    <col min="6402" max="6402" width="26.28515625" customWidth="1"/>
    <col min="6403" max="6403" width="13.28515625" customWidth="1"/>
    <col min="6404" max="6404" width="20.5703125" customWidth="1"/>
    <col min="6405" max="6405" width="1.85546875" customWidth="1"/>
    <col min="6406" max="6406" width="3.42578125" customWidth="1"/>
    <col min="6407" max="6407" width="73.42578125" customWidth="1"/>
    <col min="6408" max="6408" width="7.7109375" customWidth="1"/>
    <col min="6409" max="6409" width="11.5703125" customWidth="1"/>
    <col min="6410" max="6410" width="10.5703125" customWidth="1"/>
    <col min="6657" max="6657" width="5.42578125" customWidth="1"/>
    <col min="6658" max="6658" width="26.28515625" customWidth="1"/>
    <col min="6659" max="6659" width="13.28515625" customWidth="1"/>
    <col min="6660" max="6660" width="20.5703125" customWidth="1"/>
    <col min="6661" max="6661" width="1.85546875" customWidth="1"/>
    <col min="6662" max="6662" width="3.42578125" customWidth="1"/>
    <col min="6663" max="6663" width="73.42578125" customWidth="1"/>
    <col min="6664" max="6664" width="7.7109375" customWidth="1"/>
    <col min="6665" max="6665" width="11.5703125" customWidth="1"/>
    <col min="6666" max="6666" width="10.5703125" customWidth="1"/>
    <col min="6913" max="6913" width="5.42578125" customWidth="1"/>
    <col min="6914" max="6914" width="26.28515625" customWidth="1"/>
    <col min="6915" max="6915" width="13.28515625" customWidth="1"/>
    <col min="6916" max="6916" width="20.5703125" customWidth="1"/>
    <col min="6917" max="6917" width="1.85546875" customWidth="1"/>
    <col min="6918" max="6918" width="3.42578125" customWidth="1"/>
    <col min="6919" max="6919" width="73.42578125" customWidth="1"/>
    <col min="6920" max="6920" width="7.7109375" customWidth="1"/>
    <col min="6921" max="6921" width="11.5703125" customWidth="1"/>
    <col min="6922" max="6922" width="10.5703125" customWidth="1"/>
    <col min="7169" max="7169" width="5.42578125" customWidth="1"/>
    <col min="7170" max="7170" width="26.28515625" customWidth="1"/>
    <col min="7171" max="7171" width="13.28515625" customWidth="1"/>
    <col min="7172" max="7172" width="20.5703125" customWidth="1"/>
    <col min="7173" max="7173" width="1.85546875" customWidth="1"/>
    <col min="7174" max="7174" width="3.42578125" customWidth="1"/>
    <col min="7175" max="7175" width="73.42578125" customWidth="1"/>
    <col min="7176" max="7176" width="7.7109375" customWidth="1"/>
    <col min="7177" max="7177" width="11.5703125" customWidth="1"/>
    <col min="7178" max="7178" width="10.5703125" customWidth="1"/>
    <col min="7425" max="7425" width="5.42578125" customWidth="1"/>
    <col min="7426" max="7426" width="26.28515625" customWidth="1"/>
    <col min="7427" max="7427" width="13.28515625" customWidth="1"/>
    <col min="7428" max="7428" width="20.5703125" customWidth="1"/>
    <col min="7429" max="7429" width="1.85546875" customWidth="1"/>
    <col min="7430" max="7430" width="3.42578125" customWidth="1"/>
    <col min="7431" max="7431" width="73.42578125" customWidth="1"/>
    <col min="7432" max="7432" width="7.7109375" customWidth="1"/>
    <col min="7433" max="7433" width="11.5703125" customWidth="1"/>
    <col min="7434" max="7434" width="10.5703125" customWidth="1"/>
    <col min="7681" max="7681" width="5.42578125" customWidth="1"/>
    <col min="7682" max="7682" width="26.28515625" customWidth="1"/>
    <col min="7683" max="7683" width="13.28515625" customWidth="1"/>
    <col min="7684" max="7684" width="20.5703125" customWidth="1"/>
    <col min="7685" max="7685" width="1.85546875" customWidth="1"/>
    <col min="7686" max="7686" width="3.42578125" customWidth="1"/>
    <col min="7687" max="7687" width="73.42578125" customWidth="1"/>
    <col min="7688" max="7688" width="7.7109375" customWidth="1"/>
    <col min="7689" max="7689" width="11.5703125" customWidth="1"/>
    <col min="7690" max="7690" width="10.5703125" customWidth="1"/>
    <col min="7937" max="7937" width="5.42578125" customWidth="1"/>
    <col min="7938" max="7938" width="26.28515625" customWidth="1"/>
    <col min="7939" max="7939" width="13.28515625" customWidth="1"/>
    <col min="7940" max="7940" width="20.5703125" customWidth="1"/>
    <col min="7941" max="7941" width="1.85546875" customWidth="1"/>
    <col min="7942" max="7942" width="3.42578125" customWidth="1"/>
    <col min="7943" max="7943" width="73.42578125" customWidth="1"/>
    <col min="7944" max="7944" width="7.7109375" customWidth="1"/>
    <col min="7945" max="7945" width="11.5703125" customWidth="1"/>
    <col min="7946" max="7946" width="10.5703125" customWidth="1"/>
    <col min="8193" max="8193" width="5.42578125" customWidth="1"/>
    <col min="8194" max="8194" width="26.28515625" customWidth="1"/>
    <col min="8195" max="8195" width="13.28515625" customWidth="1"/>
    <col min="8196" max="8196" width="20.5703125" customWidth="1"/>
    <col min="8197" max="8197" width="1.85546875" customWidth="1"/>
    <col min="8198" max="8198" width="3.42578125" customWidth="1"/>
    <col min="8199" max="8199" width="73.42578125" customWidth="1"/>
    <col min="8200" max="8200" width="7.7109375" customWidth="1"/>
    <col min="8201" max="8201" width="11.5703125" customWidth="1"/>
    <col min="8202" max="8202" width="10.5703125" customWidth="1"/>
    <col min="8449" max="8449" width="5.42578125" customWidth="1"/>
    <col min="8450" max="8450" width="26.28515625" customWidth="1"/>
    <col min="8451" max="8451" width="13.28515625" customWidth="1"/>
    <col min="8452" max="8452" width="20.5703125" customWidth="1"/>
    <col min="8453" max="8453" width="1.85546875" customWidth="1"/>
    <col min="8454" max="8454" width="3.42578125" customWidth="1"/>
    <col min="8455" max="8455" width="73.42578125" customWidth="1"/>
    <col min="8456" max="8456" width="7.7109375" customWidth="1"/>
    <col min="8457" max="8457" width="11.5703125" customWidth="1"/>
    <col min="8458" max="8458" width="10.5703125" customWidth="1"/>
    <col min="8705" max="8705" width="5.42578125" customWidth="1"/>
    <col min="8706" max="8706" width="26.28515625" customWidth="1"/>
    <col min="8707" max="8707" width="13.28515625" customWidth="1"/>
    <col min="8708" max="8708" width="20.5703125" customWidth="1"/>
    <col min="8709" max="8709" width="1.85546875" customWidth="1"/>
    <col min="8710" max="8710" width="3.42578125" customWidth="1"/>
    <col min="8711" max="8711" width="73.42578125" customWidth="1"/>
    <col min="8712" max="8712" width="7.7109375" customWidth="1"/>
    <col min="8713" max="8713" width="11.5703125" customWidth="1"/>
    <col min="8714" max="8714" width="10.5703125" customWidth="1"/>
    <col min="8961" max="8961" width="5.42578125" customWidth="1"/>
    <col min="8962" max="8962" width="26.28515625" customWidth="1"/>
    <col min="8963" max="8963" width="13.28515625" customWidth="1"/>
    <col min="8964" max="8964" width="20.5703125" customWidth="1"/>
    <col min="8965" max="8965" width="1.85546875" customWidth="1"/>
    <col min="8966" max="8966" width="3.42578125" customWidth="1"/>
    <col min="8967" max="8967" width="73.42578125" customWidth="1"/>
    <col min="8968" max="8968" width="7.7109375" customWidth="1"/>
    <col min="8969" max="8969" width="11.5703125" customWidth="1"/>
    <col min="8970" max="8970" width="10.5703125" customWidth="1"/>
    <col min="9217" max="9217" width="5.42578125" customWidth="1"/>
    <col min="9218" max="9218" width="26.28515625" customWidth="1"/>
    <col min="9219" max="9219" width="13.28515625" customWidth="1"/>
    <col min="9220" max="9220" width="20.5703125" customWidth="1"/>
    <col min="9221" max="9221" width="1.85546875" customWidth="1"/>
    <col min="9222" max="9222" width="3.42578125" customWidth="1"/>
    <col min="9223" max="9223" width="73.42578125" customWidth="1"/>
    <col min="9224" max="9224" width="7.7109375" customWidth="1"/>
    <col min="9225" max="9225" width="11.5703125" customWidth="1"/>
    <col min="9226" max="9226" width="10.5703125" customWidth="1"/>
    <col min="9473" max="9473" width="5.42578125" customWidth="1"/>
    <col min="9474" max="9474" width="26.28515625" customWidth="1"/>
    <col min="9475" max="9475" width="13.28515625" customWidth="1"/>
    <col min="9476" max="9476" width="20.5703125" customWidth="1"/>
    <col min="9477" max="9477" width="1.85546875" customWidth="1"/>
    <col min="9478" max="9478" width="3.42578125" customWidth="1"/>
    <col min="9479" max="9479" width="73.42578125" customWidth="1"/>
    <col min="9480" max="9480" width="7.7109375" customWidth="1"/>
    <col min="9481" max="9481" width="11.5703125" customWidth="1"/>
    <col min="9482" max="9482" width="10.5703125" customWidth="1"/>
    <col min="9729" max="9729" width="5.42578125" customWidth="1"/>
    <col min="9730" max="9730" width="26.28515625" customWidth="1"/>
    <col min="9731" max="9731" width="13.28515625" customWidth="1"/>
    <col min="9732" max="9732" width="20.5703125" customWidth="1"/>
    <col min="9733" max="9733" width="1.85546875" customWidth="1"/>
    <col min="9734" max="9734" width="3.42578125" customWidth="1"/>
    <col min="9735" max="9735" width="73.42578125" customWidth="1"/>
    <col min="9736" max="9736" width="7.7109375" customWidth="1"/>
    <col min="9737" max="9737" width="11.5703125" customWidth="1"/>
    <col min="9738" max="9738" width="10.5703125" customWidth="1"/>
    <col min="9985" max="9985" width="5.42578125" customWidth="1"/>
    <col min="9986" max="9986" width="26.28515625" customWidth="1"/>
    <col min="9987" max="9987" width="13.28515625" customWidth="1"/>
    <col min="9988" max="9988" width="20.5703125" customWidth="1"/>
    <col min="9989" max="9989" width="1.85546875" customWidth="1"/>
    <col min="9990" max="9990" width="3.42578125" customWidth="1"/>
    <col min="9991" max="9991" width="73.42578125" customWidth="1"/>
    <col min="9992" max="9992" width="7.7109375" customWidth="1"/>
    <col min="9993" max="9993" width="11.5703125" customWidth="1"/>
    <col min="9994" max="9994" width="10.5703125" customWidth="1"/>
    <col min="10241" max="10241" width="5.42578125" customWidth="1"/>
    <col min="10242" max="10242" width="26.28515625" customWidth="1"/>
    <col min="10243" max="10243" width="13.28515625" customWidth="1"/>
    <col min="10244" max="10244" width="20.5703125" customWidth="1"/>
    <col min="10245" max="10245" width="1.85546875" customWidth="1"/>
    <col min="10246" max="10246" width="3.42578125" customWidth="1"/>
    <col min="10247" max="10247" width="73.42578125" customWidth="1"/>
    <col min="10248" max="10248" width="7.7109375" customWidth="1"/>
    <col min="10249" max="10249" width="11.5703125" customWidth="1"/>
    <col min="10250" max="10250" width="10.5703125" customWidth="1"/>
    <col min="10497" max="10497" width="5.42578125" customWidth="1"/>
    <col min="10498" max="10498" width="26.28515625" customWidth="1"/>
    <col min="10499" max="10499" width="13.28515625" customWidth="1"/>
    <col min="10500" max="10500" width="20.5703125" customWidth="1"/>
    <col min="10501" max="10501" width="1.85546875" customWidth="1"/>
    <col min="10502" max="10502" width="3.42578125" customWidth="1"/>
    <col min="10503" max="10503" width="73.42578125" customWidth="1"/>
    <col min="10504" max="10504" width="7.7109375" customWidth="1"/>
    <col min="10505" max="10505" width="11.5703125" customWidth="1"/>
    <col min="10506" max="10506" width="10.5703125" customWidth="1"/>
    <col min="10753" max="10753" width="5.42578125" customWidth="1"/>
    <col min="10754" max="10754" width="26.28515625" customWidth="1"/>
    <col min="10755" max="10755" width="13.28515625" customWidth="1"/>
    <col min="10756" max="10756" width="20.5703125" customWidth="1"/>
    <col min="10757" max="10757" width="1.85546875" customWidth="1"/>
    <col min="10758" max="10758" width="3.42578125" customWidth="1"/>
    <col min="10759" max="10759" width="73.42578125" customWidth="1"/>
    <col min="10760" max="10760" width="7.7109375" customWidth="1"/>
    <col min="10761" max="10761" width="11.5703125" customWidth="1"/>
    <col min="10762" max="10762" width="10.5703125" customWidth="1"/>
    <col min="11009" max="11009" width="5.42578125" customWidth="1"/>
    <col min="11010" max="11010" width="26.28515625" customWidth="1"/>
    <col min="11011" max="11011" width="13.28515625" customWidth="1"/>
    <col min="11012" max="11012" width="20.5703125" customWidth="1"/>
    <col min="11013" max="11013" width="1.85546875" customWidth="1"/>
    <col min="11014" max="11014" width="3.42578125" customWidth="1"/>
    <col min="11015" max="11015" width="73.42578125" customWidth="1"/>
    <col min="11016" max="11016" width="7.7109375" customWidth="1"/>
    <col min="11017" max="11017" width="11.5703125" customWidth="1"/>
    <col min="11018" max="11018" width="10.5703125" customWidth="1"/>
    <col min="11265" max="11265" width="5.42578125" customWidth="1"/>
    <col min="11266" max="11266" width="26.28515625" customWidth="1"/>
    <col min="11267" max="11267" width="13.28515625" customWidth="1"/>
    <col min="11268" max="11268" width="20.5703125" customWidth="1"/>
    <col min="11269" max="11269" width="1.85546875" customWidth="1"/>
    <col min="11270" max="11270" width="3.42578125" customWidth="1"/>
    <col min="11271" max="11271" width="73.42578125" customWidth="1"/>
    <col min="11272" max="11272" width="7.7109375" customWidth="1"/>
    <col min="11273" max="11273" width="11.5703125" customWidth="1"/>
    <col min="11274" max="11274" width="10.5703125" customWidth="1"/>
    <col min="11521" max="11521" width="5.42578125" customWidth="1"/>
    <col min="11522" max="11522" width="26.28515625" customWidth="1"/>
    <col min="11523" max="11523" width="13.28515625" customWidth="1"/>
    <col min="11524" max="11524" width="20.5703125" customWidth="1"/>
    <col min="11525" max="11525" width="1.85546875" customWidth="1"/>
    <col min="11526" max="11526" width="3.42578125" customWidth="1"/>
    <col min="11527" max="11527" width="73.42578125" customWidth="1"/>
    <col min="11528" max="11528" width="7.7109375" customWidth="1"/>
    <col min="11529" max="11529" width="11.5703125" customWidth="1"/>
    <col min="11530" max="11530" width="10.5703125" customWidth="1"/>
    <col min="11777" max="11777" width="5.42578125" customWidth="1"/>
    <col min="11778" max="11778" width="26.28515625" customWidth="1"/>
    <col min="11779" max="11779" width="13.28515625" customWidth="1"/>
    <col min="11780" max="11780" width="20.5703125" customWidth="1"/>
    <col min="11781" max="11781" width="1.85546875" customWidth="1"/>
    <col min="11782" max="11782" width="3.42578125" customWidth="1"/>
    <col min="11783" max="11783" width="73.42578125" customWidth="1"/>
    <col min="11784" max="11784" width="7.7109375" customWidth="1"/>
    <col min="11785" max="11785" width="11.5703125" customWidth="1"/>
    <col min="11786" max="11786" width="10.5703125" customWidth="1"/>
    <col min="12033" max="12033" width="5.42578125" customWidth="1"/>
    <col min="12034" max="12034" width="26.28515625" customWidth="1"/>
    <col min="12035" max="12035" width="13.28515625" customWidth="1"/>
    <col min="12036" max="12036" width="20.5703125" customWidth="1"/>
    <col min="12037" max="12037" width="1.85546875" customWidth="1"/>
    <col min="12038" max="12038" width="3.42578125" customWidth="1"/>
    <col min="12039" max="12039" width="73.42578125" customWidth="1"/>
    <col min="12040" max="12040" width="7.7109375" customWidth="1"/>
    <col min="12041" max="12041" width="11.5703125" customWidth="1"/>
    <col min="12042" max="12042" width="10.5703125" customWidth="1"/>
    <col min="12289" max="12289" width="5.42578125" customWidth="1"/>
    <col min="12290" max="12290" width="26.28515625" customWidth="1"/>
    <col min="12291" max="12291" width="13.28515625" customWidth="1"/>
    <col min="12292" max="12292" width="20.5703125" customWidth="1"/>
    <col min="12293" max="12293" width="1.85546875" customWidth="1"/>
    <col min="12294" max="12294" width="3.42578125" customWidth="1"/>
    <col min="12295" max="12295" width="73.42578125" customWidth="1"/>
    <col min="12296" max="12296" width="7.7109375" customWidth="1"/>
    <col min="12297" max="12297" width="11.5703125" customWidth="1"/>
    <col min="12298" max="12298" width="10.5703125" customWidth="1"/>
    <col min="12545" max="12545" width="5.42578125" customWidth="1"/>
    <col min="12546" max="12546" width="26.28515625" customWidth="1"/>
    <col min="12547" max="12547" width="13.28515625" customWidth="1"/>
    <col min="12548" max="12548" width="20.5703125" customWidth="1"/>
    <col min="12549" max="12549" width="1.85546875" customWidth="1"/>
    <col min="12550" max="12550" width="3.42578125" customWidth="1"/>
    <col min="12551" max="12551" width="73.42578125" customWidth="1"/>
    <col min="12552" max="12552" width="7.7109375" customWidth="1"/>
    <col min="12553" max="12553" width="11.5703125" customWidth="1"/>
    <col min="12554" max="12554" width="10.5703125" customWidth="1"/>
    <col min="12801" max="12801" width="5.42578125" customWidth="1"/>
    <col min="12802" max="12802" width="26.28515625" customWidth="1"/>
    <col min="12803" max="12803" width="13.28515625" customWidth="1"/>
    <col min="12804" max="12804" width="20.5703125" customWidth="1"/>
    <col min="12805" max="12805" width="1.85546875" customWidth="1"/>
    <col min="12806" max="12806" width="3.42578125" customWidth="1"/>
    <col min="12807" max="12807" width="73.42578125" customWidth="1"/>
    <col min="12808" max="12808" width="7.7109375" customWidth="1"/>
    <col min="12809" max="12809" width="11.5703125" customWidth="1"/>
    <col min="12810" max="12810" width="10.5703125" customWidth="1"/>
    <col min="13057" max="13057" width="5.42578125" customWidth="1"/>
    <col min="13058" max="13058" width="26.28515625" customWidth="1"/>
    <col min="13059" max="13059" width="13.28515625" customWidth="1"/>
    <col min="13060" max="13060" width="20.5703125" customWidth="1"/>
    <col min="13061" max="13061" width="1.85546875" customWidth="1"/>
    <col min="13062" max="13062" width="3.42578125" customWidth="1"/>
    <col min="13063" max="13063" width="73.42578125" customWidth="1"/>
    <col min="13064" max="13064" width="7.7109375" customWidth="1"/>
    <col min="13065" max="13065" width="11.5703125" customWidth="1"/>
    <col min="13066" max="13066" width="10.5703125" customWidth="1"/>
    <col min="13313" max="13313" width="5.42578125" customWidth="1"/>
    <col min="13314" max="13314" width="26.28515625" customWidth="1"/>
    <col min="13315" max="13315" width="13.28515625" customWidth="1"/>
    <col min="13316" max="13316" width="20.5703125" customWidth="1"/>
    <col min="13317" max="13317" width="1.85546875" customWidth="1"/>
    <col min="13318" max="13318" width="3.42578125" customWidth="1"/>
    <col min="13319" max="13319" width="73.42578125" customWidth="1"/>
    <col min="13320" max="13320" width="7.7109375" customWidth="1"/>
    <col min="13321" max="13321" width="11.5703125" customWidth="1"/>
    <col min="13322" max="13322" width="10.5703125" customWidth="1"/>
    <col min="13569" max="13569" width="5.42578125" customWidth="1"/>
    <col min="13570" max="13570" width="26.28515625" customWidth="1"/>
    <col min="13571" max="13571" width="13.28515625" customWidth="1"/>
    <col min="13572" max="13572" width="20.5703125" customWidth="1"/>
    <col min="13573" max="13573" width="1.85546875" customWidth="1"/>
    <col min="13574" max="13574" width="3.42578125" customWidth="1"/>
    <col min="13575" max="13575" width="73.42578125" customWidth="1"/>
    <col min="13576" max="13576" width="7.7109375" customWidth="1"/>
    <col min="13577" max="13577" width="11.5703125" customWidth="1"/>
    <col min="13578" max="13578" width="10.5703125" customWidth="1"/>
    <col min="13825" max="13825" width="5.42578125" customWidth="1"/>
    <col min="13826" max="13826" width="26.28515625" customWidth="1"/>
    <col min="13827" max="13827" width="13.28515625" customWidth="1"/>
    <col min="13828" max="13828" width="20.5703125" customWidth="1"/>
    <col min="13829" max="13829" width="1.85546875" customWidth="1"/>
    <col min="13830" max="13830" width="3.42578125" customWidth="1"/>
    <col min="13831" max="13831" width="73.42578125" customWidth="1"/>
    <col min="13832" max="13832" width="7.7109375" customWidth="1"/>
    <col min="13833" max="13833" width="11.5703125" customWidth="1"/>
    <col min="13834" max="13834" width="10.5703125" customWidth="1"/>
    <col min="14081" max="14081" width="5.42578125" customWidth="1"/>
    <col min="14082" max="14082" width="26.28515625" customWidth="1"/>
    <col min="14083" max="14083" width="13.28515625" customWidth="1"/>
    <col min="14084" max="14084" width="20.5703125" customWidth="1"/>
    <col min="14085" max="14085" width="1.85546875" customWidth="1"/>
    <col min="14086" max="14086" width="3.42578125" customWidth="1"/>
    <col min="14087" max="14087" width="73.42578125" customWidth="1"/>
    <col min="14088" max="14088" width="7.7109375" customWidth="1"/>
    <col min="14089" max="14089" width="11.5703125" customWidth="1"/>
    <col min="14090" max="14090" width="10.5703125" customWidth="1"/>
    <col min="14337" max="14337" width="5.42578125" customWidth="1"/>
    <col min="14338" max="14338" width="26.28515625" customWidth="1"/>
    <col min="14339" max="14339" width="13.28515625" customWidth="1"/>
    <col min="14340" max="14340" width="20.5703125" customWidth="1"/>
    <col min="14341" max="14341" width="1.85546875" customWidth="1"/>
    <col min="14342" max="14342" width="3.42578125" customWidth="1"/>
    <col min="14343" max="14343" width="73.42578125" customWidth="1"/>
    <col min="14344" max="14344" width="7.7109375" customWidth="1"/>
    <col min="14345" max="14345" width="11.5703125" customWidth="1"/>
    <col min="14346" max="14346" width="10.5703125" customWidth="1"/>
    <col min="14593" max="14593" width="5.42578125" customWidth="1"/>
    <col min="14594" max="14594" width="26.28515625" customWidth="1"/>
    <col min="14595" max="14595" width="13.28515625" customWidth="1"/>
    <col min="14596" max="14596" width="20.5703125" customWidth="1"/>
    <col min="14597" max="14597" width="1.85546875" customWidth="1"/>
    <col min="14598" max="14598" width="3.42578125" customWidth="1"/>
    <col min="14599" max="14599" width="73.42578125" customWidth="1"/>
    <col min="14600" max="14600" width="7.7109375" customWidth="1"/>
    <col min="14601" max="14601" width="11.5703125" customWidth="1"/>
    <col min="14602" max="14602" width="10.5703125" customWidth="1"/>
    <col min="14849" max="14849" width="5.42578125" customWidth="1"/>
    <col min="14850" max="14850" width="26.28515625" customWidth="1"/>
    <col min="14851" max="14851" width="13.28515625" customWidth="1"/>
    <col min="14852" max="14852" width="20.5703125" customWidth="1"/>
    <col min="14853" max="14853" width="1.85546875" customWidth="1"/>
    <col min="14854" max="14854" width="3.42578125" customWidth="1"/>
    <col min="14855" max="14855" width="73.42578125" customWidth="1"/>
    <col min="14856" max="14856" width="7.7109375" customWidth="1"/>
    <col min="14857" max="14857" width="11.5703125" customWidth="1"/>
    <col min="14858" max="14858" width="10.5703125" customWidth="1"/>
    <col min="15105" max="15105" width="5.42578125" customWidth="1"/>
    <col min="15106" max="15106" width="26.28515625" customWidth="1"/>
    <col min="15107" max="15107" width="13.28515625" customWidth="1"/>
    <col min="15108" max="15108" width="20.5703125" customWidth="1"/>
    <col min="15109" max="15109" width="1.85546875" customWidth="1"/>
    <col min="15110" max="15110" width="3.42578125" customWidth="1"/>
    <col min="15111" max="15111" width="73.42578125" customWidth="1"/>
    <col min="15112" max="15112" width="7.7109375" customWidth="1"/>
    <col min="15113" max="15113" width="11.5703125" customWidth="1"/>
    <col min="15114" max="15114" width="10.5703125" customWidth="1"/>
    <col min="15361" max="15361" width="5.42578125" customWidth="1"/>
    <col min="15362" max="15362" width="26.28515625" customWidth="1"/>
    <col min="15363" max="15363" width="13.28515625" customWidth="1"/>
    <col min="15364" max="15364" width="20.5703125" customWidth="1"/>
    <col min="15365" max="15365" width="1.85546875" customWidth="1"/>
    <col min="15366" max="15366" width="3.42578125" customWidth="1"/>
    <col min="15367" max="15367" width="73.42578125" customWidth="1"/>
    <col min="15368" max="15368" width="7.7109375" customWidth="1"/>
    <col min="15369" max="15369" width="11.5703125" customWidth="1"/>
    <col min="15370" max="15370" width="10.5703125" customWidth="1"/>
    <col min="15617" max="15617" width="5.42578125" customWidth="1"/>
    <col min="15618" max="15618" width="26.28515625" customWidth="1"/>
    <col min="15619" max="15619" width="13.28515625" customWidth="1"/>
    <col min="15620" max="15620" width="20.5703125" customWidth="1"/>
    <col min="15621" max="15621" width="1.85546875" customWidth="1"/>
    <col min="15622" max="15622" width="3.42578125" customWidth="1"/>
    <col min="15623" max="15623" width="73.42578125" customWidth="1"/>
    <col min="15624" max="15624" width="7.7109375" customWidth="1"/>
    <col min="15625" max="15625" width="11.5703125" customWidth="1"/>
    <col min="15626" max="15626" width="10.5703125" customWidth="1"/>
    <col min="15873" max="15873" width="5.42578125" customWidth="1"/>
    <col min="15874" max="15874" width="26.28515625" customWidth="1"/>
    <col min="15875" max="15875" width="13.28515625" customWidth="1"/>
    <col min="15876" max="15876" width="20.5703125" customWidth="1"/>
    <col min="15877" max="15877" width="1.85546875" customWidth="1"/>
    <col min="15878" max="15878" width="3.42578125" customWidth="1"/>
    <col min="15879" max="15879" width="73.42578125" customWidth="1"/>
    <col min="15880" max="15880" width="7.7109375" customWidth="1"/>
    <col min="15881" max="15881" width="11.5703125" customWidth="1"/>
    <col min="15882" max="15882" width="10.5703125" customWidth="1"/>
    <col min="16129" max="16129" width="5.42578125" customWidth="1"/>
    <col min="16130" max="16130" width="26.28515625" customWidth="1"/>
    <col min="16131" max="16131" width="13.28515625" customWidth="1"/>
    <col min="16132" max="16132" width="20.5703125" customWidth="1"/>
    <col min="16133" max="16133" width="1.85546875" customWidth="1"/>
    <col min="16134" max="16134" width="3.42578125" customWidth="1"/>
    <col min="16135" max="16135" width="73.42578125" customWidth="1"/>
    <col min="16136" max="16136" width="7.7109375" customWidth="1"/>
    <col min="16137" max="16137" width="11.5703125" customWidth="1"/>
    <col min="16138" max="16138" width="10.5703125" customWidth="1"/>
  </cols>
  <sheetData>
    <row r="1" spans="1:10" ht="57.75" customHeight="1">
      <c r="A1" s="313" t="s">
        <v>234</v>
      </c>
      <c r="B1" s="314"/>
      <c r="C1" s="314"/>
      <c r="D1" s="314"/>
      <c r="E1" s="314"/>
      <c r="F1" s="315"/>
      <c r="G1" s="314"/>
      <c r="H1" s="314"/>
      <c r="I1" s="314"/>
      <c r="J1" s="314"/>
    </row>
    <row r="2" spans="1:10" ht="89.25" customHeight="1">
      <c r="A2" s="101" t="s">
        <v>1</v>
      </c>
      <c r="B2" s="101" t="s">
        <v>40</v>
      </c>
      <c r="C2" s="246" t="s">
        <v>298</v>
      </c>
      <c r="D2" s="246" t="s">
        <v>299</v>
      </c>
      <c r="E2" s="21"/>
      <c r="F2" s="621"/>
      <c r="G2" s="623" t="s">
        <v>300</v>
      </c>
      <c r="H2" s="617" t="s">
        <v>182</v>
      </c>
      <c r="I2" s="617" t="s">
        <v>183</v>
      </c>
      <c r="J2" s="617" t="s">
        <v>184</v>
      </c>
    </row>
    <row r="3" spans="1:10" ht="18">
      <c r="A3" s="350">
        <v>1</v>
      </c>
      <c r="B3" s="44" t="s">
        <v>2</v>
      </c>
      <c r="C3" s="62">
        <v>3019</v>
      </c>
      <c r="D3" s="62">
        <v>3256</v>
      </c>
      <c r="E3" s="21"/>
      <c r="F3" s="622"/>
      <c r="G3" s="624"/>
      <c r="H3" s="618"/>
      <c r="I3" s="618"/>
      <c r="J3" s="618"/>
    </row>
    <row r="4" spans="1:10" ht="18">
      <c r="A4" s="161">
        <v>2</v>
      </c>
      <c r="B4" s="140" t="s">
        <v>3</v>
      </c>
      <c r="C4" s="174">
        <v>3252</v>
      </c>
      <c r="D4" s="174">
        <v>3542</v>
      </c>
      <c r="E4" s="21"/>
      <c r="F4" s="247">
        <v>1</v>
      </c>
      <c r="G4" s="248" t="s">
        <v>185</v>
      </c>
      <c r="H4" s="249" t="s">
        <v>186</v>
      </c>
      <c r="I4" s="250">
        <v>46554</v>
      </c>
      <c r="J4" s="250">
        <v>19942</v>
      </c>
    </row>
    <row r="5" spans="1:10" ht="18">
      <c r="A5" s="350">
        <v>3</v>
      </c>
      <c r="B5" s="44" t="s">
        <v>4</v>
      </c>
      <c r="C5" s="62">
        <v>8253</v>
      </c>
      <c r="D5" s="62">
        <v>8877</v>
      </c>
      <c r="E5" s="21"/>
      <c r="F5" s="251"/>
      <c r="G5" s="252" t="s">
        <v>187</v>
      </c>
      <c r="H5" s="253" t="s">
        <v>188</v>
      </c>
      <c r="I5" s="250">
        <v>7581</v>
      </c>
      <c r="J5" s="250">
        <v>3945</v>
      </c>
    </row>
    <row r="6" spans="1:10" ht="18">
      <c r="A6" s="161">
        <v>4</v>
      </c>
      <c r="B6" s="140" t="s">
        <v>5</v>
      </c>
      <c r="C6" s="174">
        <v>19461</v>
      </c>
      <c r="D6" s="174">
        <v>21226</v>
      </c>
      <c r="E6" s="21"/>
      <c r="F6" s="251"/>
      <c r="G6" s="254" t="s">
        <v>134</v>
      </c>
      <c r="H6" s="253" t="s">
        <v>189</v>
      </c>
      <c r="I6" s="250">
        <v>5821</v>
      </c>
      <c r="J6" s="250">
        <v>3277</v>
      </c>
    </row>
    <row r="7" spans="1:10" ht="18">
      <c r="A7" s="350">
        <v>5</v>
      </c>
      <c r="B7" s="44" t="s">
        <v>6</v>
      </c>
      <c r="C7" s="62">
        <v>17252</v>
      </c>
      <c r="D7" s="62">
        <v>18529</v>
      </c>
      <c r="E7" s="21"/>
      <c r="F7" s="251"/>
      <c r="G7" s="254" t="s">
        <v>135</v>
      </c>
      <c r="H7" s="253" t="s">
        <v>190</v>
      </c>
      <c r="I7" s="250">
        <v>22975</v>
      </c>
      <c r="J7" s="250">
        <v>7175</v>
      </c>
    </row>
    <row r="8" spans="1:10" ht="18" customHeight="1">
      <c r="A8" s="161">
        <v>6</v>
      </c>
      <c r="B8" s="140" t="s">
        <v>7</v>
      </c>
      <c r="C8" s="174">
        <v>14760</v>
      </c>
      <c r="D8" s="174">
        <v>16252</v>
      </c>
      <c r="E8" s="21"/>
      <c r="F8" s="629"/>
      <c r="G8" s="630" t="s">
        <v>191</v>
      </c>
      <c r="H8" s="629" t="s">
        <v>192</v>
      </c>
      <c r="I8" s="612">
        <v>5407</v>
      </c>
      <c r="J8" s="612">
        <v>2975</v>
      </c>
    </row>
    <row r="9" spans="1:10" ht="18">
      <c r="A9" s="350">
        <v>7</v>
      </c>
      <c r="B9" s="44" t="s">
        <v>8</v>
      </c>
      <c r="C9" s="62">
        <v>6500</v>
      </c>
      <c r="D9" s="62">
        <v>7012</v>
      </c>
      <c r="E9" s="21"/>
      <c r="F9" s="629"/>
      <c r="G9" s="631"/>
      <c r="H9" s="629"/>
      <c r="I9" s="613"/>
      <c r="J9" s="613"/>
    </row>
    <row r="10" spans="1:10" ht="24.75">
      <c r="A10" s="161">
        <v>8</v>
      </c>
      <c r="B10" s="140" t="s">
        <v>9</v>
      </c>
      <c r="C10" s="174">
        <v>3591</v>
      </c>
      <c r="D10" s="174">
        <v>3992</v>
      </c>
      <c r="E10" s="21"/>
      <c r="F10" s="247"/>
      <c r="G10" s="254" t="s">
        <v>193</v>
      </c>
      <c r="H10" s="253" t="s">
        <v>194</v>
      </c>
      <c r="I10" s="250">
        <v>4770</v>
      </c>
      <c r="J10" s="250">
        <v>2570</v>
      </c>
    </row>
    <row r="11" spans="1:10" ht="18">
      <c r="A11" s="350">
        <v>9</v>
      </c>
      <c r="B11" s="44" t="s">
        <v>10</v>
      </c>
      <c r="C11" s="62">
        <v>7035</v>
      </c>
      <c r="D11" s="62">
        <v>7580</v>
      </c>
      <c r="E11" s="21"/>
      <c r="F11" s="255" t="s">
        <v>91</v>
      </c>
      <c r="G11" s="256" t="s">
        <v>195</v>
      </c>
      <c r="H11" s="253" t="s">
        <v>196</v>
      </c>
      <c r="I11" s="250">
        <v>105478</v>
      </c>
      <c r="J11" s="250">
        <v>103197</v>
      </c>
    </row>
    <row r="12" spans="1:10" ht="18">
      <c r="A12" s="161">
        <v>10</v>
      </c>
      <c r="B12" s="140" t="s">
        <v>11</v>
      </c>
      <c r="C12" s="174">
        <v>2400</v>
      </c>
      <c r="D12" s="174">
        <v>2603</v>
      </c>
      <c r="E12" s="21"/>
      <c r="F12" s="251"/>
      <c r="G12" s="254" t="s">
        <v>136</v>
      </c>
      <c r="H12" s="253" t="s">
        <v>197</v>
      </c>
      <c r="I12" s="250">
        <v>100380</v>
      </c>
      <c r="J12" s="250">
        <v>100380</v>
      </c>
    </row>
    <row r="13" spans="1:10" ht="18">
      <c r="A13" s="350">
        <v>11</v>
      </c>
      <c r="B13" s="44" t="s">
        <v>12</v>
      </c>
      <c r="C13" s="62">
        <v>4252</v>
      </c>
      <c r="D13" s="62">
        <v>4632</v>
      </c>
      <c r="E13" s="21"/>
      <c r="F13" s="251"/>
      <c r="G13" s="254" t="s">
        <v>137</v>
      </c>
      <c r="H13" s="253" t="s">
        <v>198</v>
      </c>
      <c r="I13" s="250">
        <v>5098</v>
      </c>
      <c r="J13" s="250">
        <v>2817</v>
      </c>
    </row>
    <row r="14" spans="1:10" ht="18" customHeight="1">
      <c r="A14" s="161">
        <v>12</v>
      </c>
      <c r="B14" s="140" t="s">
        <v>13</v>
      </c>
      <c r="C14" s="174">
        <v>6579</v>
      </c>
      <c r="D14" s="174">
        <v>7086</v>
      </c>
      <c r="E14" s="21"/>
      <c r="F14" s="625" t="s">
        <v>92</v>
      </c>
      <c r="G14" s="626" t="s">
        <v>199</v>
      </c>
      <c r="H14" s="629" t="s">
        <v>200</v>
      </c>
      <c r="I14" s="614">
        <v>7533</v>
      </c>
      <c r="J14" s="614">
        <v>2895</v>
      </c>
    </row>
    <row r="15" spans="1:10" ht="18">
      <c r="A15" s="350">
        <v>13</v>
      </c>
      <c r="B15" s="44" t="s">
        <v>14</v>
      </c>
      <c r="C15" s="62">
        <v>2680</v>
      </c>
      <c r="D15" s="62">
        <v>2867</v>
      </c>
      <c r="E15" s="21"/>
      <c r="F15" s="625"/>
      <c r="G15" s="627"/>
      <c r="H15" s="629"/>
      <c r="I15" s="615"/>
      <c r="J15" s="615"/>
    </row>
    <row r="16" spans="1:10" ht="18">
      <c r="A16" s="161">
        <v>14</v>
      </c>
      <c r="B16" s="140" t="s">
        <v>15</v>
      </c>
      <c r="C16" s="174">
        <v>5009</v>
      </c>
      <c r="D16" s="174">
        <v>5416</v>
      </c>
      <c r="E16" s="21"/>
      <c r="F16" s="625"/>
      <c r="G16" s="627"/>
      <c r="H16" s="629"/>
      <c r="I16" s="615"/>
      <c r="J16" s="615"/>
    </row>
    <row r="17" spans="1:11" ht="18">
      <c r="A17" s="350">
        <v>15</v>
      </c>
      <c r="B17" s="44" t="s">
        <v>16</v>
      </c>
      <c r="C17" s="62">
        <v>4446</v>
      </c>
      <c r="D17" s="62">
        <v>4752</v>
      </c>
      <c r="E17" s="21"/>
      <c r="F17" s="625"/>
      <c r="G17" s="628"/>
      <c r="H17" s="629"/>
      <c r="I17" s="616"/>
      <c r="J17" s="616"/>
    </row>
    <row r="18" spans="1:11" ht="18">
      <c r="A18" s="161">
        <v>16</v>
      </c>
      <c r="B18" s="140" t="s">
        <v>17</v>
      </c>
      <c r="C18" s="174">
        <v>3806</v>
      </c>
      <c r="D18" s="174">
        <v>4159</v>
      </c>
      <c r="E18" s="21"/>
      <c r="F18" s="257">
        <v>4</v>
      </c>
      <c r="G18" s="258" t="s">
        <v>201</v>
      </c>
      <c r="H18" s="259"/>
      <c r="I18" s="349">
        <f>I14+I11+I4</f>
        <v>159565</v>
      </c>
      <c r="J18" s="349">
        <f>J14+J11+J4</f>
        <v>126034</v>
      </c>
      <c r="K18" s="22"/>
    </row>
    <row r="19" spans="1:11" ht="18">
      <c r="A19" s="350">
        <v>17</v>
      </c>
      <c r="B19" s="44" t="s">
        <v>18</v>
      </c>
      <c r="C19" s="62">
        <v>5073</v>
      </c>
      <c r="D19" s="62">
        <v>5472</v>
      </c>
      <c r="E19" s="21"/>
      <c r="F19" s="260"/>
      <c r="G19" s="21"/>
      <c r="H19" s="21"/>
      <c r="I19" s="21"/>
      <c r="J19" s="21"/>
    </row>
    <row r="20" spans="1:11" ht="18">
      <c r="A20" s="161">
        <v>18</v>
      </c>
      <c r="B20" s="140" t="s">
        <v>19</v>
      </c>
      <c r="C20" s="174">
        <v>8671</v>
      </c>
      <c r="D20" s="174">
        <v>9292</v>
      </c>
      <c r="E20" s="21"/>
      <c r="F20" s="260"/>
      <c r="G20" s="21"/>
      <c r="H20" s="21"/>
      <c r="I20" s="21"/>
      <c r="J20" s="21"/>
    </row>
    <row r="21" spans="1:11" ht="18">
      <c r="A21" s="619" t="s">
        <v>0</v>
      </c>
      <c r="B21" s="620"/>
      <c r="C21" s="349">
        <v>126039</v>
      </c>
      <c r="D21" s="349">
        <v>136545</v>
      </c>
      <c r="E21" s="21"/>
      <c r="F21" s="260"/>
      <c r="G21" s="21"/>
      <c r="H21" s="21"/>
      <c r="I21" s="21"/>
      <c r="J21" s="21"/>
    </row>
    <row r="22" spans="1:11">
      <c r="A22" s="21"/>
      <c r="B22" s="21"/>
      <c r="C22" s="21"/>
      <c r="D22" s="21"/>
      <c r="E22" s="21"/>
      <c r="F22" s="260"/>
      <c r="G22" s="21"/>
      <c r="H22" s="21"/>
      <c r="I22" s="21"/>
      <c r="J22" s="21"/>
    </row>
  </sheetData>
  <mergeCells count="16">
    <mergeCell ref="J8:J9"/>
    <mergeCell ref="J14:J17"/>
    <mergeCell ref="J2:J3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F8:F9"/>
    <mergeCell ref="G8:G9"/>
    <mergeCell ref="H8:H9"/>
    <mergeCell ref="I8:I9"/>
  </mergeCells>
  <pageMargins left="0.25" right="0.25" top="0.75" bottom="0.75" header="0.3" footer="0.3"/>
  <pageSetup paperSize="9" scale="83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80" zoomScaleNormal="80" workbookViewId="0">
      <selection activeCell="Y20" sqref="Y20"/>
    </sheetView>
  </sheetViews>
  <sheetFormatPr defaultRowHeight="12.75"/>
  <cols>
    <col min="1" max="1" width="5" customWidth="1"/>
    <col min="2" max="2" width="23.7109375" customWidth="1"/>
    <col min="4" max="4" width="9.85546875" customWidth="1"/>
    <col min="6" max="6" width="9.85546875" customWidth="1"/>
    <col min="8" max="8" width="11" customWidth="1"/>
    <col min="10" max="10" width="12.7109375" customWidth="1"/>
    <col min="12" max="12" width="9.140625" customWidth="1"/>
    <col min="14" max="14" width="10.85546875" customWidth="1"/>
    <col min="16" max="16" width="11.85546875" customWidth="1"/>
    <col min="18" max="18" width="12.42578125" customWidth="1"/>
    <col min="19" max="19" width="8.85546875" customWidth="1"/>
  </cols>
  <sheetData>
    <row r="1" spans="1:20" ht="23.25">
      <c r="A1" s="185"/>
      <c r="B1" s="653" t="s">
        <v>36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185"/>
    </row>
    <row r="2" spans="1:20" ht="23.25">
      <c r="A2" s="185"/>
      <c r="B2" s="653" t="s">
        <v>37</v>
      </c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185"/>
    </row>
    <row r="3" spans="1:20" ht="23.25">
      <c r="A3" s="185"/>
      <c r="B3" s="186"/>
      <c r="C3" s="653" t="s">
        <v>301</v>
      </c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185"/>
    </row>
    <row r="4" spans="1:20" ht="18.75" thickBot="1">
      <c r="A4" s="187"/>
      <c r="B4" s="187"/>
      <c r="C4" s="187"/>
      <c r="D4" s="187"/>
      <c r="E4" s="188"/>
      <c r="F4" s="188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5" spans="1:20" ht="18" customHeight="1" thickBot="1">
      <c r="A5" s="646" t="s">
        <v>1</v>
      </c>
      <c r="B5" s="649" t="s">
        <v>40</v>
      </c>
      <c r="C5" s="654" t="s">
        <v>138</v>
      </c>
      <c r="D5" s="655"/>
      <c r="E5" s="655"/>
      <c r="F5" s="655"/>
      <c r="G5" s="655"/>
      <c r="H5" s="655"/>
      <c r="I5" s="656"/>
      <c r="J5" s="657" t="s">
        <v>235</v>
      </c>
      <c r="K5" s="657"/>
      <c r="L5" s="658"/>
      <c r="M5" s="658"/>
      <c r="N5" s="658"/>
      <c r="O5" s="658"/>
      <c r="P5" s="658"/>
      <c r="Q5" s="658"/>
      <c r="R5" s="658"/>
      <c r="S5" s="659"/>
      <c r="T5" s="187"/>
    </row>
    <row r="6" spans="1:20" ht="15.6" customHeight="1" thickBot="1">
      <c r="A6" s="647"/>
      <c r="B6" s="650"/>
      <c r="C6" s="652" t="s">
        <v>302</v>
      </c>
      <c r="D6" s="633"/>
      <c r="E6" s="634"/>
      <c r="F6" s="632" t="s">
        <v>162</v>
      </c>
      <c r="G6" s="633"/>
      <c r="H6" s="634"/>
      <c r="I6" s="635" t="s">
        <v>223</v>
      </c>
      <c r="J6" s="637" t="s">
        <v>139</v>
      </c>
      <c r="K6" s="638"/>
      <c r="L6" s="639"/>
      <c r="M6" s="639"/>
      <c r="N6" s="639"/>
      <c r="O6" s="639"/>
      <c r="P6" s="640"/>
      <c r="Q6" s="641" t="s">
        <v>140</v>
      </c>
      <c r="R6" s="642"/>
      <c r="S6" s="643"/>
      <c r="T6" s="285"/>
    </row>
    <row r="7" spans="1:20" ht="60.75" thickBot="1">
      <c r="A7" s="648"/>
      <c r="B7" s="651"/>
      <c r="C7" s="201" t="s">
        <v>29</v>
      </c>
      <c r="D7" s="189" t="s">
        <v>224</v>
      </c>
      <c r="E7" s="189" t="s">
        <v>225</v>
      </c>
      <c r="F7" s="201" t="s">
        <v>29</v>
      </c>
      <c r="G7" s="189" t="s">
        <v>224</v>
      </c>
      <c r="H7" s="189" t="s">
        <v>225</v>
      </c>
      <c r="I7" s="636"/>
      <c r="J7" s="300" t="s">
        <v>29</v>
      </c>
      <c r="K7" s="301" t="s">
        <v>161</v>
      </c>
      <c r="L7" s="302" t="s">
        <v>303</v>
      </c>
      <c r="M7" s="303" t="s">
        <v>163</v>
      </c>
      <c r="N7" s="287" t="s">
        <v>165</v>
      </c>
      <c r="O7" s="286" t="s">
        <v>166</v>
      </c>
      <c r="P7" s="288" t="s">
        <v>164</v>
      </c>
      <c r="Q7" s="202" t="s">
        <v>29</v>
      </c>
      <c r="R7" s="189" t="s">
        <v>161</v>
      </c>
      <c r="S7" s="302" t="s">
        <v>303</v>
      </c>
      <c r="T7" s="285"/>
    </row>
    <row r="8" spans="1:20" ht="18.75" thickTop="1">
      <c r="A8" s="80">
        <v>1</v>
      </c>
      <c r="B8" s="95" t="s">
        <v>2</v>
      </c>
      <c r="C8" s="203">
        <v>169</v>
      </c>
      <c r="D8" s="203">
        <v>36</v>
      </c>
      <c r="E8" s="191">
        <f>C8-D8</f>
        <v>133</v>
      </c>
      <c r="F8" s="193">
        <v>0</v>
      </c>
      <c r="G8" s="191">
        <v>0</v>
      </c>
      <c r="H8" s="191">
        <f>F8-G8</f>
        <v>0</v>
      </c>
      <c r="I8" s="289">
        <f>C8+F8</f>
        <v>169</v>
      </c>
      <c r="J8" s="203">
        <f>K8+L8</f>
        <v>262</v>
      </c>
      <c r="K8" s="205">
        <v>261</v>
      </c>
      <c r="L8" s="205">
        <v>1</v>
      </c>
      <c r="M8" s="304">
        <v>44</v>
      </c>
      <c r="N8" s="191">
        <f t="shared" ref="N8:N25" si="0">K8-M8</f>
        <v>217</v>
      </c>
      <c r="O8" s="191">
        <v>0</v>
      </c>
      <c r="P8" s="204">
        <f t="shared" ref="P8:P25" si="1">L8-O8</f>
        <v>1</v>
      </c>
      <c r="Q8" s="203">
        <f>R8+S8</f>
        <v>252</v>
      </c>
      <c r="R8" s="205">
        <v>251</v>
      </c>
      <c r="S8" s="68">
        <v>1</v>
      </c>
      <c r="T8" s="290"/>
    </row>
    <row r="9" spans="1:20" ht="18">
      <c r="A9" s="206">
        <v>2</v>
      </c>
      <c r="B9" s="291" t="s">
        <v>3</v>
      </c>
      <c r="C9" s="207">
        <v>140</v>
      </c>
      <c r="D9" s="207">
        <v>42</v>
      </c>
      <c r="E9" s="192">
        <f t="shared" ref="E9:E25" si="2">C9-D9</f>
        <v>98</v>
      </c>
      <c r="F9" s="208">
        <v>2</v>
      </c>
      <c r="G9" s="192">
        <v>1</v>
      </c>
      <c r="H9" s="192">
        <f t="shared" ref="H9:H25" si="3">F9-G9</f>
        <v>1</v>
      </c>
      <c r="I9" s="292">
        <f t="shared" ref="I9:I25" si="4">C9+F9</f>
        <v>142</v>
      </c>
      <c r="J9" s="207">
        <f t="shared" ref="J9:J25" si="5">K9+L9</f>
        <v>234</v>
      </c>
      <c r="K9" s="211">
        <v>231</v>
      </c>
      <c r="L9" s="211">
        <v>3</v>
      </c>
      <c r="M9" s="305">
        <v>68</v>
      </c>
      <c r="N9" s="192">
        <f t="shared" si="0"/>
        <v>163</v>
      </c>
      <c r="O9" s="192">
        <v>1</v>
      </c>
      <c r="P9" s="210">
        <f t="shared" si="1"/>
        <v>2</v>
      </c>
      <c r="Q9" s="207">
        <f t="shared" ref="Q9:Q25" si="6">R9+S9</f>
        <v>228</v>
      </c>
      <c r="R9" s="211">
        <v>225</v>
      </c>
      <c r="S9" s="212">
        <v>3</v>
      </c>
      <c r="T9" s="290"/>
    </row>
    <row r="10" spans="1:20" ht="18">
      <c r="A10" s="81">
        <v>3</v>
      </c>
      <c r="B10" s="99" t="s">
        <v>4</v>
      </c>
      <c r="C10" s="203">
        <v>225</v>
      </c>
      <c r="D10" s="203">
        <v>91</v>
      </c>
      <c r="E10" s="191">
        <f t="shared" si="2"/>
        <v>134</v>
      </c>
      <c r="F10" s="193">
        <v>0</v>
      </c>
      <c r="G10" s="191">
        <v>0</v>
      </c>
      <c r="H10" s="191">
        <f t="shared" si="3"/>
        <v>0</v>
      </c>
      <c r="I10" s="289">
        <f t="shared" si="4"/>
        <v>225</v>
      </c>
      <c r="J10" s="203">
        <f t="shared" si="5"/>
        <v>341</v>
      </c>
      <c r="K10" s="205">
        <v>341</v>
      </c>
      <c r="L10" s="205">
        <v>0</v>
      </c>
      <c r="M10" s="304">
        <v>123</v>
      </c>
      <c r="N10" s="191">
        <f t="shared" si="0"/>
        <v>218</v>
      </c>
      <c r="O10" s="191">
        <v>0</v>
      </c>
      <c r="P10" s="204">
        <f t="shared" si="1"/>
        <v>0</v>
      </c>
      <c r="Q10" s="203">
        <f t="shared" si="6"/>
        <v>333</v>
      </c>
      <c r="R10" s="205">
        <v>333</v>
      </c>
      <c r="S10" s="68">
        <v>0</v>
      </c>
      <c r="T10" s="290"/>
    </row>
    <row r="11" spans="1:20" ht="18">
      <c r="A11" s="206">
        <v>4</v>
      </c>
      <c r="B11" s="291" t="s">
        <v>5</v>
      </c>
      <c r="C11" s="207">
        <v>947</v>
      </c>
      <c r="D11" s="207">
        <v>334</v>
      </c>
      <c r="E11" s="192">
        <f t="shared" si="2"/>
        <v>613</v>
      </c>
      <c r="F11" s="209">
        <v>5</v>
      </c>
      <c r="G11" s="192">
        <v>2</v>
      </c>
      <c r="H11" s="192">
        <f t="shared" si="3"/>
        <v>3</v>
      </c>
      <c r="I11" s="292">
        <f t="shared" si="4"/>
        <v>952</v>
      </c>
      <c r="J11" s="207">
        <f t="shared" si="5"/>
        <v>1402</v>
      </c>
      <c r="K11" s="211">
        <v>1391</v>
      </c>
      <c r="L11" s="211">
        <v>11</v>
      </c>
      <c r="M11" s="305">
        <v>483</v>
      </c>
      <c r="N11" s="192">
        <f t="shared" si="0"/>
        <v>908</v>
      </c>
      <c r="O11" s="192">
        <v>5</v>
      </c>
      <c r="P11" s="210">
        <f t="shared" si="1"/>
        <v>6</v>
      </c>
      <c r="Q11" s="207">
        <f t="shared" si="6"/>
        <v>1356</v>
      </c>
      <c r="R11" s="211">
        <v>1345</v>
      </c>
      <c r="S11" s="212">
        <v>11</v>
      </c>
      <c r="T11" s="290"/>
    </row>
    <row r="12" spans="1:20" ht="18">
      <c r="A12" s="81">
        <v>5</v>
      </c>
      <c r="B12" s="99" t="s">
        <v>6</v>
      </c>
      <c r="C12" s="203">
        <v>597</v>
      </c>
      <c r="D12" s="203">
        <v>256</v>
      </c>
      <c r="E12" s="191">
        <f t="shared" si="2"/>
        <v>341</v>
      </c>
      <c r="F12" s="193">
        <v>9</v>
      </c>
      <c r="G12" s="191">
        <v>4</v>
      </c>
      <c r="H12" s="191">
        <f t="shared" si="3"/>
        <v>5</v>
      </c>
      <c r="I12" s="289">
        <f t="shared" si="4"/>
        <v>606</v>
      </c>
      <c r="J12" s="203">
        <f t="shared" si="5"/>
        <v>872</v>
      </c>
      <c r="K12" s="205">
        <v>857</v>
      </c>
      <c r="L12" s="205">
        <v>15</v>
      </c>
      <c r="M12" s="304">
        <v>331</v>
      </c>
      <c r="N12" s="191">
        <f t="shared" si="0"/>
        <v>526</v>
      </c>
      <c r="O12" s="191">
        <v>7</v>
      </c>
      <c r="P12" s="204">
        <f t="shared" si="1"/>
        <v>8</v>
      </c>
      <c r="Q12" s="203">
        <f t="shared" si="6"/>
        <v>856</v>
      </c>
      <c r="R12" s="205">
        <v>841</v>
      </c>
      <c r="S12" s="68">
        <v>15</v>
      </c>
      <c r="T12" s="290"/>
    </row>
    <row r="13" spans="1:20" ht="18">
      <c r="A13" s="206">
        <v>6</v>
      </c>
      <c r="B13" s="291" t="s">
        <v>7</v>
      </c>
      <c r="C13" s="207">
        <v>647</v>
      </c>
      <c r="D13" s="207">
        <v>157</v>
      </c>
      <c r="E13" s="192">
        <f t="shared" si="2"/>
        <v>490</v>
      </c>
      <c r="F13" s="209">
        <v>5</v>
      </c>
      <c r="G13" s="192">
        <v>1</v>
      </c>
      <c r="H13" s="192">
        <f t="shared" si="3"/>
        <v>4</v>
      </c>
      <c r="I13" s="292">
        <f t="shared" si="4"/>
        <v>652</v>
      </c>
      <c r="J13" s="207">
        <f t="shared" si="5"/>
        <v>986</v>
      </c>
      <c r="K13" s="211">
        <v>978</v>
      </c>
      <c r="L13" s="211">
        <v>8</v>
      </c>
      <c r="M13" s="305">
        <v>194</v>
      </c>
      <c r="N13" s="192">
        <f t="shared" si="0"/>
        <v>784</v>
      </c>
      <c r="O13" s="192">
        <v>2</v>
      </c>
      <c r="P13" s="210">
        <f t="shared" si="1"/>
        <v>6</v>
      </c>
      <c r="Q13" s="207">
        <f t="shared" si="6"/>
        <v>968</v>
      </c>
      <c r="R13" s="211">
        <v>960</v>
      </c>
      <c r="S13" s="212">
        <v>8</v>
      </c>
      <c r="T13" s="290"/>
    </row>
    <row r="14" spans="1:20" ht="18">
      <c r="A14" s="81">
        <v>7</v>
      </c>
      <c r="B14" s="99" t="s">
        <v>8</v>
      </c>
      <c r="C14" s="203">
        <v>257</v>
      </c>
      <c r="D14" s="203">
        <v>90</v>
      </c>
      <c r="E14" s="191">
        <f t="shared" si="2"/>
        <v>167</v>
      </c>
      <c r="F14" s="193">
        <v>2</v>
      </c>
      <c r="G14" s="191">
        <v>2</v>
      </c>
      <c r="H14" s="191">
        <f t="shared" si="3"/>
        <v>0</v>
      </c>
      <c r="I14" s="289">
        <f t="shared" si="4"/>
        <v>259</v>
      </c>
      <c r="J14" s="203">
        <f t="shared" si="5"/>
        <v>394</v>
      </c>
      <c r="K14" s="205">
        <v>388</v>
      </c>
      <c r="L14" s="205">
        <v>6</v>
      </c>
      <c r="M14" s="304">
        <v>133</v>
      </c>
      <c r="N14" s="191">
        <f t="shared" si="0"/>
        <v>255</v>
      </c>
      <c r="O14" s="191">
        <v>2</v>
      </c>
      <c r="P14" s="204">
        <f t="shared" si="1"/>
        <v>4</v>
      </c>
      <c r="Q14" s="203">
        <f t="shared" si="6"/>
        <v>380</v>
      </c>
      <c r="R14" s="205">
        <v>374</v>
      </c>
      <c r="S14" s="68">
        <v>6</v>
      </c>
      <c r="T14" s="290"/>
    </row>
    <row r="15" spans="1:20" ht="18">
      <c r="A15" s="206">
        <v>8</v>
      </c>
      <c r="B15" s="291" t="s">
        <v>9</v>
      </c>
      <c r="C15" s="207">
        <v>173</v>
      </c>
      <c r="D15" s="207">
        <v>18</v>
      </c>
      <c r="E15" s="192">
        <f t="shared" si="2"/>
        <v>155</v>
      </c>
      <c r="F15" s="209">
        <v>3</v>
      </c>
      <c r="G15" s="192">
        <v>0</v>
      </c>
      <c r="H15" s="192">
        <f t="shared" si="3"/>
        <v>3</v>
      </c>
      <c r="I15" s="292">
        <f t="shared" si="4"/>
        <v>176</v>
      </c>
      <c r="J15" s="207">
        <f t="shared" si="5"/>
        <v>261</v>
      </c>
      <c r="K15" s="211">
        <v>256</v>
      </c>
      <c r="L15" s="211">
        <v>5</v>
      </c>
      <c r="M15" s="305">
        <v>28</v>
      </c>
      <c r="N15" s="192">
        <f t="shared" si="0"/>
        <v>228</v>
      </c>
      <c r="O15" s="192">
        <v>0</v>
      </c>
      <c r="P15" s="210">
        <f t="shared" si="1"/>
        <v>5</v>
      </c>
      <c r="Q15" s="207">
        <f t="shared" si="6"/>
        <v>251</v>
      </c>
      <c r="R15" s="211">
        <v>246</v>
      </c>
      <c r="S15" s="212">
        <v>5</v>
      </c>
      <c r="T15" s="290"/>
    </row>
    <row r="16" spans="1:20" ht="18">
      <c r="A16" s="81">
        <v>9</v>
      </c>
      <c r="B16" s="99" t="s">
        <v>10</v>
      </c>
      <c r="C16" s="203">
        <v>281</v>
      </c>
      <c r="D16" s="203">
        <v>107</v>
      </c>
      <c r="E16" s="191">
        <f t="shared" si="2"/>
        <v>174</v>
      </c>
      <c r="F16" s="193">
        <v>1</v>
      </c>
      <c r="G16" s="191">
        <v>0</v>
      </c>
      <c r="H16" s="191">
        <f t="shared" si="3"/>
        <v>1</v>
      </c>
      <c r="I16" s="289">
        <f t="shared" si="4"/>
        <v>282</v>
      </c>
      <c r="J16" s="203">
        <f t="shared" si="5"/>
        <v>429</v>
      </c>
      <c r="K16" s="205">
        <v>420</v>
      </c>
      <c r="L16" s="205">
        <v>9</v>
      </c>
      <c r="M16" s="304">
        <v>155</v>
      </c>
      <c r="N16" s="191">
        <f t="shared" si="0"/>
        <v>265</v>
      </c>
      <c r="O16" s="191">
        <v>4</v>
      </c>
      <c r="P16" s="204">
        <f t="shared" si="1"/>
        <v>5</v>
      </c>
      <c r="Q16" s="203">
        <f t="shared" si="6"/>
        <v>423</v>
      </c>
      <c r="R16" s="205">
        <v>414</v>
      </c>
      <c r="S16" s="68">
        <v>9</v>
      </c>
      <c r="T16" s="290"/>
    </row>
    <row r="17" spans="1:20" ht="18">
      <c r="A17" s="206">
        <v>10</v>
      </c>
      <c r="B17" s="291" t="s">
        <v>11</v>
      </c>
      <c r="C17" s="207">
        <v>103</v>
      </c>
      <c r="D17" s="207">
        <v>24</v>
      </c>
      <c r="E17" s="192">
        <f t="shared" si="2"/>
        <v>79</v>
      </c>
      <c r="F17" s="209">
        <v>0</v>
      </c>
      <c r="G17" s="192">
        <v>0</v>
      </c>
      <c r="H17" s="192">
        <f t="shared" si="3"/>
        <v>0</v>
      </c>
      <c r="I17" s="292">
        <f t="shared" si="4"/>
        <v>103</v>
      </c>
      <c r="J17" s="207">
        <f t="shared" si="5"/>
        <v>146</v>
      </c>
      <c r="K17" s="211">
        <v>145</v>
      </c>
      <c r="L17" s="211">
        <v>1</v>
      </c>
      <c r="M17" s="305">
        <v>35</v>
      </c>
      <c r="N17" s="192">
        <f t="shared" si="0"/>
        <v>110</v>
      </c>
      <c r="O17" s="192">
        <v>1</v>
      </c>
      <c r="P17" s="210">
        <f t="shared" si="1"/>
        <v>0</v>
      </c>
      <c r="Q17" s="207">
        <f t="shared" si="6"/>
        <v>143</v>
      </c>
      <c r="R17" s="211">
        <v>142</v>
      </c>
      <c r="S17" s="212">
        <v>1</v>
      </c>
      <c r="T17" s="290"/>
    </row>
    <row r="18" spans="1:20" ht="18">
      <c r="A18" s="81">
        <v>11</v>
      </c>
      <c r="B18" s="99" t="s">
        <v>12</v>
      </c>
      <c r="C18" s="203">
        <v>236</v>
      </c>
      <c r="D18" s="203">
        <v>101</v>
      </c>
      <c r="E18" s="191">
        <f t="shared" si="2"/>
        <v>135</v>
      </c>
      <c r="F18" s="193">
        <v>1</v>
      </c>
      <c r="G18" s="191">
        <v>0</v>
      </c>
      <c r="H18" s="191">
        <f t="shared" si="3"/>
        <v>1</v>
      </c>
      <c r="I18" s="289">
        <f t="shared" si="4"/>
        <v>237</v>
      </c>
      <c r="J18" s="203">
        <f t="shared" si="5"/>
        <v>369</v>
      </c>
      <c r="K18" s="205">
        <v>363</v>
      </c>
      <c r="L18" s="205">
        <v>6</v>
      </c>
      <c r="M18" s="304">
        <v>146</v>
      </c>
      <c r="N18" s="191">
        <f t="shared" si="0"/>
        <v>217</v>
      </c>
      <c r="O18" s="191">
        <v>2</v>
      </c>
      <c r="P18" s="204">
        <f t="shared" si="1"/>
        <v>4</v>
      </c>
      <c r="Q18" s="203">
        <f t="shared" si="6"/>
        <v>361</v>
      </c>
      <c r="R18" s="205">
        <v>356</v>
      </c>
      <c r="S18" s="68">
        <v>5</v>
      </c>
      <c r="T18" s="290"/>
    </row>
    <row r="19" spans="1:20" ht="18">
      <c r="A19" s="206">
        <v>12</v>
      </c>
      <c r="B19" s="291" t="s">
        <v>13</v>
      </c>
      <c r="C19" s="207">
        <v>225</v>
      </c>
      <c r="D19" s="207">
        <v>78</v>
      </c>
      <c r="E19" s="192">
        <f t="shared" si="2"/>
        <v>147</v>
      </c>
      <c r="F19" s="209">
        <v>0</v>
      </c>
      <c r="G19" s="192">
        <v>0</v>
      </c>
      <c r="H19" s="192">
        <f t="shared" si="3"/>
        <v>0</v>
      </c>
      <c r="I19" s="292">
        <f t="shared" si="4"/>
        <v>225</v>
      </c>
      <c r="J19" s="207">
        <f t="shared" si="5"/>
        <v>355</v>
      </c>
      <c r="K19" s="211">
        <v>354</v>
      </c>
      <c r="L19" s="211">
        <v>1</v>
      </c>
      <c r="M19" s="305">
        <v>104</v>
      </c>
      <c r="N19" s="192">
        <f t="shared" si="0"/>
        <v>250</v>
      </c>
      <c r="O19" s="192">
        <v>0</v>
      </c>
      <c r="P19" s="210">
        <f t="shared" si="1"/>
        <v>1</v>
      </c>
      <c r="Q19" s="207">
        <f t="shared" si="6"/>
        <v>348</v>
      </c>
      <c r="R19" s="211">
        <v>347</v>
      </c>
      <c r="S19" s="212">
        <v>1</v>
      </c>
      <c r="T19" s="290"/>
    </row>
    <row r="20" spans="1:20" ht="18">
      <c r="A20" s="81">
        <v>13</v>
      </c>
      <c r="B20" s="99" t="s">
        <v>14</v>
      </c>
      <c r="C20" s="203">
        <v>115</v>
      </c>
      <c r="D20" s="203">
        <v>45</v>
      </c>
      <c r="E20" s="191">
        <f t="shared" si="2"/>
        <v>70</v>
      </c>
      <c r="F20" s="193">
        <v>2</v>
      </c>
      <c r="G20" s="191">
        <v>0</v>
      </c>
      <c r="H20" s="191">
        <f t="shared" si="3"/>
        <v>2</v>
      </c>
      <c r="I20" s="289">
        <f t="shared" si="4"/>
        <v>117</v>
      </c>
      <c r="J20" s="203">
        <f t="shared" si="5"/>
        <v>161</v>
      </c>
      <c r="K20" s="205">
        <v>159</v>
      </c>
      <c r="L20" s="205">
        <v>2</v>
      </c>
      <c r="M20" s="304">
        <v>46</v>
      </c>
      <c r="N20" s="191">
        <f t="shared" si="0"/>
        <v>113</v>
      </c>
      <c r="O20" s="191">
        <v>0</v>
      </c>
      <c r="P20" s="204">
        <f t="shared" si="1"/>
        <v>2</v>
      </c>
      <c r="Q20" s="203">
        <f t="shared" si="6"/>
        <v>159</v>
      </c>
      <c r="R20" s="205">
        <v>157</v>
      </c>
      <c r="S20" s="68">
        <v>2</v>
      </c>
      <c r="T20" s="290"/>
    </row>
    <row r="21" spans="1:20" ht="18">
      <c r="A21" s="206">
        <v>14</v>
      </c>
      <c r="B21" s="291" t="s">
        <v>15</v>
      </c>
      <c r="C21" s="207">
        <v>187</v>
      </c>
      <c r="D21" s="207">
        <v>76</v>
      </c>
      <c r="E21" s="192">
        <f t="shared" si="2"/>
        <v>111</v>
      </c>
      <c r="F21" s="209">
        <v>1</v>
      </c>
      <c r="G21" s="192">
        <v>0</v>
      </c>
      <c r="H21" s="192">
        <f t="shared" si="3"/>
        <v>1</v>
      </c>
      <c r="I21" s="292">
        <f t="shared" si="4"/>
        <v>188</v>
      </c>
      <c r="J21" s="207">
        <f t="shared" si="5"/>
        <v>280</v>
      </c>
      <c r="K21" s="211">
        <v>279</v>
      </c>
      <c r="L21" s="211">
        <v>1</v>
      </c>
      <c r="M21" s="305">
        <v>99</v>
      </c>
      <c r="N21" s="192">
        <f t="shared" si="0"/>
        <v>180</v>
      </c>
      <c r="O21" s="192">
        <v>0</v>
      </c>
      <c r="P21" s="210">
        <f t="shared" si="1"/>
        <v>1</v>
      </c>
      <c r="Q21" s="207">
        <f t="shared" si="6"/>
        <v>275</v>
      </c>
      <c r="R21" s="211">
        <v>274</v>
      </c>
      <c r="S21" s="212">
        <v>1</v>
      </c>
      <c r="T21" s="290"/>
    </row>
    <row r="22" spans="1:20" ht="18">
      <c r="A22" s="81">
        <v>15</v>
      </c>
      <c r="B22" s="99" t="s">
        <v>16</v>
      </c>
      <c r="C22" s="203">
        <v>185</v>
      </c>
      <c r="D22" s="203">
        <v>53</v>
      </c>
      <c r="E22" s="191">
        <f t="shared" si="2"/>
        <v>132</v>
      </c>
      <c r="F22" s="193">
        <v>1</v>
      </c>
      <c r="G22" s="191">
        <v>0</v>
      </c>
      <c r="H22" s="191">
        <f t="shared" si="3"/>
        <v>1</v>
      </c>
      <c r="I22" s="289">
        <f t="shared" si="4"/>
        <v>186</v>
      </c>
      <c r="J22" s="203">
        <f t="shared" si="5"/>
        <v>267</v>
      </c>
      <c r="K22" s="205">
        <v>265</v>
      </c>
      <c r="L22" s="205">
        <v>2</v>
      </c>
      <c r="M22" s="304">
        <v>67</v>
      </c>
      <c r="N22" s="191">
        <f t="shared" si="0"/>
        <v>198</v>
      </c>
      <c r="O22" s="191">
        <v>0</v>
      </c>
      <c r="P22" s="204">
        <f t="shared" si="1"/>
        <v>2</v>
      </c>
      <c r="Q22" s="203">
        <f t="shared" si="6"/>
        <v>262</v>
      </c>
      <c r="R22" s="205">
        <v>260</v>
      </c>
      <c r="S22" s="68">
        <v>2</v>
      </c>
      <c r="T22" s="290"/>
    </row>
    <row r="23" spans="1:20" ht="18">
      <c r="A23" s="206">
        <v>16</v>
      </c>
      <c r="B23" s="291" t="s">
        <v>17</v>
      </c>
      <c r="C23" s="207">
        <v>143</v>
      </c>
      <c r="D23" s="207">
        <v>14</v>
      </c>
      <c r="E23" s="192">
        <f t="shared" si="2"/>
        <v>129</v>
      </c>
      <c r="F23" s="209">
        <v>5</v>
      </c>
      <c r="G23" s="192">
        <v>1</v>
      </c>
      <c r="H23" s="192">
        <f t="shared" si="3"/>
        <v>4</v>
      </c>
      <c r="I23" s="292">
        <f t="shared" si="4"/>
        <v>148</v>
      </c>
      <c r="J23" s="207">
        <f t="shared" si="5"/>
        <v>209</v>
      </c>
      <c r="K23" s="211">
        <v>202</v>
      </c>
      <c r="L23" s="211">
        <v>7</v>
      </c>
      <c r="M23" s="305">
        <v>25</v>
      </c>
      <c r="N23" s="192">
        <f t="shared" si="0"/>
        <v>177</v>
      </c>
      <c r="O23" s="192">
        <v>2</v>
      </c>
      <c r="P23" s="210">
        <f t="shared" si="1"/>
        <v>5</v>
      </c>
      <c r="Q23" s="207">
        <f t="shared" si="6"/>
        <v>204</v>
      </c>
      <c r="R23" s="211">
        <v>197</v>
      </c>
      <c r="S23" s="212">
        <v>7</v>
      </c>
      <c r="T23" s="290"/>
    </row>
    <row r="24" spans="1:20" ht="18">
      <c r="A24" s="81">
        <v>17</v>
      </c>
      <c r="B24" s="99" t="s">
        <v>18</v>
      </c>
      <c r="C24" s="203">
        <v>205</v>
      </c>
      <c r="D24" s="203">
        <v>77</v>
      </c>
      <c r="E24" s="191">
        <f t="shared" si="2"/>
        <v>128</v>
      </c>
      <c r="F24" s="193">
        <v>1</v>
      </c>
      <c r="G24" s="191">
        <v>1</v>
      </c>
      <c r="H24" s="191">
        <f t="shared" si="3"/>
        <v>0</v>
      </c>
      <c r="I24" s="289">
        <f t="shared" si="4"/>
        <v>206</v>
      </c>
      <c r="J24" s="203">
        <f t="shared" si="5"/>
        <v>317</v>
      </c>
      <c r="K24" s="205">
        <v>314</v>
      </c>
      <c r="L24" s="205">
        <v>3</v>
      </c>
      <c r="M24" s="304">
        <v>109</v>
      </c>
      <c r="N24" s="191">
        <f t="shared" si="0"/>
        <v>205</v>
      </c>
      <c r="O24" s="191">
        <v>2</v>
      </c>
      <c r="P24" s="204">
        <f t="shared" si="1"/>
        <v>1</v>
      </c>
      <c r="Q24" s="203">
        <f t="shared" si="6"/>
        <v>309</v>
      </c>
      <c r="R24" s="205">
        <v>306</v>
      </c>
      <c r="S24" s="68">
        <v>3</v>
      </c>
      <c r="T24" s="290"/>
    </row>
    <row r="25" spans="1:20" ht="18.75" thickBot="1">
      <c r="A25" s="213">
        <v>18</v>
      </c>
      <c r="B25" s="293" t="s">
        <v>19</v>
      </c>
      <c r="C25" s="294">
        <v>382</v>
      </c>
      <c r="D25" s="294">
        <v>139</v>
      </c>
      <c r="E25" s="295">
        <f t="shared" si="2"/>
        <v>243</v>
      </c>
      <c r="F25" s="296">
        <v>3</v>
      </c>
      <c r="G25" s="295">
        <v>0</v>
      </c>
      <c r="H25" s="295">
        <f t="shared" si="3"/>
        <v>3</v>
      </c>
      <c r="I25" s="297">
        <f t="shared" si="4"/>
        <v>385</v>
      </c>
      <c r="J25" s="214">
        <f t="shared" si="5"/>
        <v>575</v>
      </c>
      <c r="K25" s="217">
        <v>571</v>
      </c>
      <c r="L25" s="217">
        <v>4</v>
      </c>
      <c r="M25" s="306">
        <v>197</v>
      </c>
      <c r="N25" s="215">
        <f t="shared" si="0"/>
        <v>374</v>
      </c>
      <c r="O25" s="215">
        <v>1</v>
      </c>
      <c r="P25" s="216">
        <f t="shared" si="1"/>
        <v>3</v>
      </c>
      <c r="Q25" s="214">
        <f t="shared" si="6"/>
        <v>565</v>
      </c>
      <c r="R25" s="217">
        <v>561</v>
      </c>
      <c r="S25" s="261">
        <v>4</v>
      </c>
      <c r="T25" s="290"/>
    </row>
    <row r="26" spans="1:20" ht="18.75" thickBot="1">
      <c r="A26" s="644" t="s">
        <v>0</v>
      </c>
      <c r="B26" s="645"/>
      <c r="C26" s="218">
        <v>5217</v>
      </c>
      <c r="D26" s="218">
        <v>1738</v>
      </c>
      <c r="E26" s="218">
        <f t="shared" ref="E26:J26" si="7">SUM(E8:E25)</f>
        <v>3479</v>
      </c>
      <c r="F26" s="218">
        <v>41</v>
      </c>
      <c r="G26" s="218">
        <f t="shared" si="7"/>
        <v>12</v>
      </c>
      <c r="H26" s="218">
        <f t="shared" si="7"/>
        <v>29</v>
      </c>
      <c r="I26" s="218">
        <f t="shared" si="7"/>
        <v>5258</v>
      </c>
      <c r="J26" s="262">
        <f t="shared" si="7"/>
        <v>7860</v>
      </c>
      <c r="K26" s="262">
        <v>7775</v>
      </c>
      <c r="L26" s="262">
        <f>SUM(L8:L25)</f>
        <v>85</v>
      </c>
      <c r="M26" s="307">
        <v>2387</v>
      </c>
      <c r="N26" s="218">
        <f t="shared" ref="N26:S26" si="8">SUM(N8:N25)</f>
        <v>5388</v>
      </c>
      <c r="O26" s="218">
        <v>29</v>
      </c>
      <c r="P26" s="218">
        <f t="shared" si="8"/>
        <v>56</v>
      </c>
      <c r="Q26" s="218">
        <f t="shared" si="8"/>
        <v>7673</v>
      </c>
      <c r="R26" s="218">
        <v>7589</v>
      </c>
      <c r="S26" s="218">
        <f t="shared" si="8"/>
        <v>84</v>
      </c>
      <c r="T26" s="285"/>
    </row>
    <row r="27" spans="1:20">
      <c r="A27" s="285"/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</row>
  </sheetData>
  <mergeCells count="13">
    <mergeCell ref="B1:S1"/>
    <mergeCell ref="B2:S2"/>
    <mergeCell ref="C3:S3"/>
    <mergeCell ref="C5:I5"/>
    <mergeCell ref="J5:S5"/>
    <mergeCell ref="F6:H6"/>
    <mergeCell ref="I6:I7"/>
    <mergeCell ref="J6:P6"/>
    <mergeCell ref="Q6:S6"/>
    <mergeCell ref="A26:B26"/>
    <mergeCell ref="A5:A7"/>
    <mergeCell ref="B5:B7"/>
    <mergeCell ref="C6:E6"/>
  </mergeCells>
  <phoneticPr fontId="21" type="noConversion"/>
  <pageMargins left="0.25" right="0.25" top="0.75" bottom="0.75" header="0.3" footer="0.3"/>
  <pageSetup paperSize="9" scale="7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="60" zoomScaleNormal="60" workbookViewId="0">
      <selection activeCell="A4" sqref="A4:B24"/>
    </sheetView>
  </sheetViews>
  <sheetFormatPr defaultRowHeight="12.75"/>
  <cols>
    <col min="1" max="1" width="5.5703125" customWidth="1"/>
    <col min="2" max="2" width="25.42578125" customWidth="1"/>
    <col min="3" max="3" width="17.28515625" customWidth="1"/>
    <col min="4" max="4" width="12.7109375" customWidth="1"/>
    <col min="5" max="5" width="18.7109375" customWidth="1"/>
    <col min="6" max="6" width="13.85546875" customWidth="1"/>
  </cols>
  <sheetData>
    <row r="1" spans="1:6" ht="106.15" customHeight="1">
      <c r="A1" s="662" t="s">
        <v>213</v>
      </c>
      <c r="B1" s="662"/>
      <c r="C1" s="662"/>
      <c r="D1" s="662"/>
      <c r="E1" s="662"/>
      <c r="F1" s="662"/>
    </row>
    <row r="2" spans="1:6" ht="18.75">
      <c r="A2" s="663" t="s">
        <v>325</v>
      </c>
      <c r="B2" s="663"/>
      <c r="C2" s="663"/>
      <c r="D2" s="663"/>
      <c r="E2" s="663"/>
      <c r="F2" s="663"/>
    </row>
    <row r="3" spans="1:6" ht="18">
      <c r="A3" s="14"/>
      <c r="B3" s="137"/>
      <c r="C3" s="138"/>
      <c r="D3" s="138"/>
    </row>
    <row r="4" spans="1:6" ht="21.75" customHeight="1">
      <c r="A4" s="666" t="s">
        <v>39</v>
      </c>
      <c r="B4" s="666" t="s">
        <v>40</v>
      </c>
      <c r="C4" s="664" t="s">
        <v>328</v>
      </c>
      <c r="D4" s="665"/>
      <c r="E4" s="664" t="s">
        <v>214</v>
      </c>
      <c r="F4" s="665"/>
    </row>
    <row r="5" spans="1:6" ht="52.5" customHeight="1" thickBot="1">
      <c r="A5" s="665"/>
      <c r="B5" s="665"/>
      <c r="C5" s="83" t="s">
        <v>329</v>
      </c>
      <c r="D5" s="83" t="s">
        <v>63</v>
      </c>
      <c r="E5" s="83" t="s">
        <v>329</v>
      </c>
      <c r="F5" s="83" t="s">
        <v>63</v>
      </c>
    </row>
    <row r="6" spans="1:6" ht="27.95" customHeight="1" thickTop="1">
      <c r="A6" s="37">
        <v>1</v>
      </c>
      <c r="B6" s="38" t="s">
        <v>2</v>
      </c>
      <c r="C6" s="424">
        <v>16</v>
      </c>
      <c r="D6" s="424">
        <v>15</v>
      </c>
      <c r="E6" s="424">
        <v>70</v>
      </c>
      <c r="F6" s="424">
        <v>70</v>
      </c>
    </row>
    <row r="7" spans="1:6" ht="27.95" customHeight="1">
      <c r="A7" s="139">
        <v>2</v>
      </c>
      <c r="B7" s="140" t="s">
        <v>3</v>
      </c>
      <c r="C7" s="425">
        <v>18</v>
      </c>
      <c r="D7" s="425">
        <v>17</v>
      </c>
      <c r="E7" s="425">
        <v>40</v>
      </c>
      <c r="F7" s="425">
        <v>40</v>
      </c>
    </row>
    <row r="8" spans="1:6" ht="27.95" customHeight="1">
      <c r="A8" s="25">
        <v>3</v>
      </c>
      <c r="B8" s="44" t="s">
        <v>4</v>
      </c>
      <c r="C8" s="426">
        <v>38</v>
      </c>
      <c r="D8" s="426">
        <v>36</v>
      </c>
      <c r="E8" s="426">
        <v>73</v>
      </c>
      <c r="F8" s="426">
        <v>73</v>
      </c>
    </row>
    <row r="9" spans="1:6" ht="27.95" customHeight="1">
      <c r="A9" s="139">
        <v>4</v>
      </c>
      <c r="B9" s="140" t="s">
        <v>5</v>
      </c>
      <c r="C9" s="425">
        <v>711</v>
      </c>
      <c r="D9" s="425">
        <v>700</v>
      </c>
      <c r="E9" s="425">
        <v>140</v>
      </c>
      <c r="F9" s="425">
        <v>140</v>
      </c>
    </row>
    <row r="10" spans="1:6" ht="27.95" customHeight="1">
      <c r="A10" s="25">
        <v>5</v>
      </c>
      <c r="B10" s="44" t="s">
        <v>6</v>
      </c>
      <c r="C10" s="426">
        <v>197</v>
      </c>
      <c r="D10" s="426">
        <v>192</v>
      </c>
      <c r="E10" s="426">
        <v>72</v>
      </c>
      <c r="F10" s="426">
        <v>72</v>
      </c>
    </row>
    <row r="11" spans="1:6" ht="27.95" customHeight="1">
      <c r="A11" s="139">
        <v>6</v>
      </c>
      <c r="B11" s="140" t="s">
        <v>7</v>
      </c>
      <c r="C11" s="425">
        <v>324</v>
      </c>
      <c r="D11" s="425">
        <v>321</v>
      </c>
      <c r="E11" s="425">
        <v>192</v>
      </c>
      <c r="F11" s="425">
        <v>192</v>
      </c>
    </row>
    <row r="12" spans="1:6" ht="27.95" customHeight="1">
      <c r="A12" s="25">
        <v>7</v>
      </c>
      <c r="B12" s="44" t="s">
        <v>8</v>
      </c>
      <c r="C12" s="426">
        <v>140</v>
      </c>
      <c r="D12" s="426">
        <v>139</v>
      </c>
      <c r="E12" s="426">
        <v>46</v>
      </c>
      <c r="F12" s="426">
        <v>46</v>
      </c>
    </row>
    <row r="13" spans="1:6" ht="27.95" customHeight="1">
      <c r="A13" s="139">
        <v>8</v>
      </c>
      <c r="B13" s="140" t="s">
        <v>9</v>
      </c>
      <c r="C13" s="425">
        <v>58</v>
      </c>
      <c r="D13" s="425">
        <v>57</v>
      </c>
      <c r="E13" s="425">
        <v>60</v>
      </c>
      <c r="F13" s="425">
        <v>60</v>
      </c>
    </row>
    <row r="14" spans="1:6" ht="27.95" customHeight="1">
      <c r="A14" s="25">
        <v>9</v>
      </c>
      <c r="B14" s="44" t="s">
        <v>10</v>
      </c>
      <c r="C14" s="426">
        <v>90</v>
      </c>
      <c r="D14" s="426">
        <v>87</v>
      </c>
      <c r="E14" s="426">
        <v>89</v>
      </c>
      <c r="F14" s="426">
        <v>89</v>
      </c>
    </row>
    <row r="15" spans="1:6" ht="27.95" customHeight="1">
      <c r="A15" s="139">
        <v>10</v>
      </c>
      <c r="B15" s="140" t="s">
        <v>11</v>
      </c>
      <c r="C15" s="425">
        <v>49</v>
      </c>
      <c r="D15" s="425">
        <v>47</v>
      </c>
      <c r="E15" s="425">
        <v>11</v>
      </c>
      <c r="F15" s="425">
        <v>11</v>
      </c>
    </row>
    <row r="16" spans="1:6" ht="27.95" customHeight="1">
      <c r="A16" s="25">
        <v>11</v>
      </c>
      <c r="B16" s="44" t="s">
        <v>12</v>
      </c>
      <c r="C16" s="426">
        <v>89</v>
      </c>
      <c r="D16" s="426">
        <v>88</v>
      </c>
      <c r="E16" s="426">
        <v>30</v>
      </c>
      <c r="F16" s="426">
        <v>30</v>
      </c>
    </row>
    <row r="17" spans="1:6" ht="27.95" customHeight="1">
      <c r="A17" s="139">
        <v>12</v>
      </c>
      <c r="B17" s="140" t="s">
        <v>13</v>
      </c>
      <c r="C17" s="425">
        <v>121</v>
      </c>
      <c r="D17" s="425">
        <v>120</v>
      </c>
      <c r="E17" s="425">
        <v>75</v>
      </c>
      <c r="F17" s="425">
        <v>75</v>
      </c>
    </row>
    <row r="18" spans="1:6" ht="27.95" customHeight="1">
      <c r="A18" s="25">
        <v>13</v>
      </c>
      <c r="B18" s="44" t="s">
        <v>14</v>
      </c>
      <c r="C18" s="426">
        <v>9</v>
      </c>
      <c r="D18" s="426">
        <v>9</v>
      </c>
      <c r="E18" s="426">
        <v>55</v>
      </c>
      <c r="F18" s="426">
        <v>55</v>
      </c>
    </row>
    <row r="19" spans="1:6" ht="27.95" customHeight="1">
      <c r="A19" s="139">
        <v>14</v>
      </c>
      <c r="B19" s="140" t="s">
        <v>15</v>
      </c>
      <c r="C19" s="425">
        <v>158</v>
      </c>
      <c r="D19" s="425">
        <v>151</v>
      </c>
      <c r="E19" s="425">
        <v>70</v>
      </c>
      <c r="F19" s="425">
        <v>70</v>
      </c>
    </row>
    <row r="20" spans="1:6" ht="27.95" customHeight="1">
      <c r="A20" s="25">
        <v>15</v>
      </c>
      <c r="B20" s="44" t="s">
        <v>16</v>
      </c>
      <c r="C20" s="426">
        <v>28</v>
      </c>
      <c r="D20" s="426">
        <v>26</v>
      </c>
      <c r="E20" s="426">
        <v>45</v>
      </c>
      <c r="F20" s="426">
        <v>45</v>
      </c>
    </row>
    <row r="21" spans="1:6" ht="27.95" customHeight="1">
      <c r="A21" s="139">
        <v>16</v>
      </c>
      <c r="B21" s="140" t="s">
        <v>17</v>
      </c>
      <c r="C21" s="425">
        <v>105</v>
      </c>
      <c r="D21" s="425">
        <v>103</v>
      </c>
      <c r="E21" s="425">
        <v>35</v>
      </c>
      <c r="F21" s="425">
        <v>35</v>
      </c>
    </row>
    <row r="22" spans="1:6" ht="27.95" customHeight="1">
      <c r="A22" s="25">
        <v>17</v>
      </c>
      <c r="B22" s="44" t="s">
        <v>18</v>
      </c>
      <c r="C22" s="426">
        <v>59</v>
      </c>
      <c r="D22" s="426">
        <v>59</v>
      </c>
      <c r="E22" s="426">
        <v>93</v>
      </c>
      <c r="F22" s="426">
        <v>93</v>
      </c>
    </row>
    <row r="23" spans="1:6" ht="27.95" customHeight="1">
      <c r="A23" s="139">
        <v>18</v>
      </c>
      <c r="B23" s="140" t="s">
        <v>19</v>
      </c>
      <c r="C23" s="425">
        <v>157</v>
      </c>
      <c r="D23" s="425">
        <v>146</v>
      </c>
      <c r="E23" s="425">
        <v>46</v>
      </c>
      <c r="F23" s="425">
        <v>46</v>
      </c>
    </row>
    <row r="24" spans="1:6" ht="20.25">
      <c r="A24" s="660" t="s">
        <v>0</v>
      </c>
      <c r="B24" s="661"/>
      <c r="C24" s="316">
        <v>2367</v>
      </c>
      <c r="D24" s="316">
        <v>2313</v>
      </c>
      <c r="E24" s="316">
        <v>1242</v>
      </c>
      <c r="F24" s="316">
        <v>1242</v>
      </c>
    </row>
    <row r="25" spans="1:6" ht="18">
      <c r="A25" s="14"/>
      <c r="B25" s="14"/>
      <c r="C25" s="14"/>
      <c r="D25" s="14"/>
      <c r="E25" s="14"/>
    </row>
  </sheetData>
  <mergeCells count="7">
    <mergeCell ref="A24:B24"/>
    <mergeCell ref="A1:F1"/>
    <mergeCell ref="A2:F2"/>
    <mergeCell ref="C4:D4"/>
    <mergeCell ref="E4:F4"/>
    <mergeCell ref="A4:A5"/>
    <mergeCell ref="B4:B5"/>
  </mergeCells>
  <phoneticPr fontId="21" type="noConversion"/>
  <pageMargins left="0.7" right="0.7" top="0.75" bottom="0.75" header="0.3" footer="0.3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>
      <selection activeCell="C4" sqref="C4"/>
    </sheetView>
  </sheetViews>
  <sheetFormatPr defaultRowHeight="12.75"/>
  <cols>
    <col min="1" max="1" width="6.7109375" customWidth="1"/>
    <col min="2" max="2" width="25.140625" bestFit="1" customWidth="1"/>
    <col min="3" max="3" width="22.85546875" customWidth="1"/>
    <col min="4" max="4" width="22.42578125" customWidth="1"/>
  </cols>
  <sheetData>
    <row r="1" spans="1:4" ht="97.5" customHeight="1">
      <c r="A1" s="430" t="s">
        <v>304</v>
      </c>
      <c r="B1" s="430"/>
      <c r="C1" s="430"/>
      <c r="D1" s="430"/>
    </row>
    <row r="2" spans="1:4" ht="64.5" thickBot="1">
      <c r="A2" s="77" t="s">
        <v>1</v>
      </c>
      <c r="B2" s="77" t="s">
        <v>40</v>
      </c>
      <c r="C2" s="78" t="s">
        <v>215</v>
      </c>
      <c r="D2" s="79" t="s">
        <v>305</v>
      </c>
    </row>
    <row r="3" spans="1:4" ht="27.95" customHeight="1" thickTop="1">
      <c r="A3" s="80">
        <v>1</v>
      </c>
      <c r="B3" s="38" t="s">
        <v>2</v>
      </c>
      <c r="C3" s="90">
        <v>29093</v>
      </c>
      <c r="D3" s="91">
        <v>15380</v>
      </c>
    </row>
    <row r="4" spans="1:4" ht="27.95" customHeight="1">
      <c r="A4" s="162">
        <v>2</v>
      </c>
      <c r="B4" s="140" t="s">
        <v>3</v>
      </c>
      <c r="C4" s="163">
        <v>31615</v>
      </c>
      <c r="D4" s="163">
        <v>12463</v>
      </c>
    </row>
    <row r="5" spans="1:4" ht="27.95" customHeight="1">
      <c r="A5" s="81">
        <v>3</v>
      </c>
      <c r="B5" s="44" t="s">
        <v>4</v>
      </c>
      <c r="C5" s="91">
        <v>45054</v>
      </c>
      <c r="D5" s="91">
        <v>26834</v>
      </c>
    </row>
    <row r="6" spans="1:4" ht="27.95" customHeight="1">
      <c r="A6" s="162">
        <v>4</v>
      </c>
      <c r="B6" s="140" t="s">
        <v>5</v>
      </c>
      <c r="C6" s="163">
        <v>204891</v>
      </c>
      <c r="D6" s="163">
        <v>75342</v>
      </c>
    </row>
    <row r="7" spans="1:4" ht="27.95" customHeight="1">
      <c r="A7" s="81">
        <v>5</v>
      </c>
      <c r="B7" s="44" t="s">
        <v>6</v>
      </c>
      <c r="C7" s="91">
        <v>88118</v>
      </c>
      <c r="D7" s="91">
        <v>52858</v>
      </c>
    </row>
    <row r="8" spans="1:4" ht="27.95" customHeight="1">
      <c r="A8" s="162">
        <v>6</v>
      </c>
      <c r="B8" s="140" t="s">
        <v>7</v>
      </c>
      <c r="C8" s="163">
        <v>130529</v>
      </c>
      <c r="D8" s="163">
        <v>59415</v>
      </c>
    </row>
    <row r="9" spans="1:4" ht="27.95" customHeight="1">
      <c r="A9" s="81">
        <v>7</v>
      </c>
      <c r="B9" s="44" t="s">
        <v>8</v>
      </c>
      <c r="C9" s="91">
        <v>44759</v>
      </c>
      <c r="D9" s="91">
        <v>24002</v>
      </c>
    </row>
    <row r="10" spans="1:4" ht="27.95" customHeight="1">
      <c r="A10" s="162">
        <v>8</v>
      </c>
      <c r="B10" s="140" t="s">
        <v>9</v>
      </c>
      <c r="C10" s="163">
        <v>43999</v>
      </c>
      <c r="D10" s="163">
        <v>18705</v>
      </c>
    </row>
    <row r="11" spans="1:4" ht="27.95" customHeight="1">
      <c r="A11" s="81">
        <v>9</v>
      </c>
      <c r="B11" s="44" t="s">
        <v>10</v>
      </c>
      <c r="C11" s="91">
        <v>50895</v>
      </c>
      <c r="D11" s="91">
        <v>24992</v>
      </c>
    </row>
    <row r="12" spans="1:4" ht="27.95" customHeight="1">
      <c r="A12" s="162">
        <v>10</v>
      </c>
      <c r="B12" s="140" t="s">
        <v>11</v>
      </c>
      <c r="C12" s="163">
        <v>18332</v>
      </c>
      <c r="D12" s="163">
        <v>8607</v>
      </c>
    </row>
    <row r="13" spans="1:4" ht="27.95" customHeight="1">
      <c r="A13" s="81">
        <v>11</v>
      </c>
      <c r="B13" s="44" t="s">
        <v>12</v>
      </c>
      <c r="C13" s="91">
        <v>37297</v>
      </c>
      <c r="D13" s="91">
        <v>17308</v>
      </c>
    </row>
    <row r="14" spans="1:4" ht="27.95" customHeight="1">
      <c r="A14" s="162">
        <v>12</v>
      </c>
      <c r="B14" s="140" t="s">
        <v>13</v>
      </c>
      <c r="C14" s="163">
        <v>36641</v>
      </c>
      <c r="D14" s="163">
        <v>22966</v>
      </c>
    </row>
    <row r="15" spans="1:4" ht="27.95" customHeight="1">
      <c r="A15" s="81">
        <v>13</v>
      </c>
      <c r="B15" s="44" t="s">
        <v>14</v>
      </c>
      <c r="C15" s="91">
        <v>22805</v>
      </c>
      <c r="D15" s="91">
        <v>10594</v>
      </c>
    </row>
    <row r="16" spans="1:4" ht="27.95" customHeight="1">
      <c r="A16" s="162">
        <v>14</v>
      </c>
      <c r="B16" s="140" t="s">
        <v>15</v>
      </c>
      <c r="C16" s="163">
        <v>36723</v>
      </c>
      <c r="D16" s="163">
        <v>16803</v>
      </c>
    </row>
    <row r="17" spans="1:4" ht="27.95" customHeight="1">
      <c r="A17" s="81">
        <v>15</v>
      </c>
      <c r="B17" s="44" t="s">
        <v>16</v>
      </c>
      <c r="C17" s="91">
        <v>25735</v>
      </c>
      <c r="D17" s="91">
        <v>14831</v>
      </c>
    </row>
    <row r="18" spans="1:4" ht="27.95" customHeight="1">
      <c r="A18" s="162">
        <v>16</v>
      </c>
      <c r="B18" s="140" t="s">
        <v>17</v>
      </c>
      <c r="C18" s="163">
        <v>41793</v>
      </c>
      <c r="D18" s="163">
        <v>19435</v>
      </c>
    </row>
    <row r="19" spans="1:4" ht="27.95" customHeight="1">
      <c r="A19" s="81">
        <v>17</v>
      </c>
      <c r="B19" s="44" t="s">
        <v>18</v>
      </c>
      <c r="C19" s="91">
        <v>51388</v>
      </c>
      <c r="D19" s="91">
        <v>27076</v>
      </c>
    </row>
    <row r="20" spans="1:4" ht="27.95" customHeight="1">
      <c r="A20" s="175">
        <v>18</v>
      </c>
      <c r="B20" s="176" t="s">
        <v>19</v>
      </c>
      <c r="C20" s="163">
        <v>68008</v>
      </c>
      <c r="D20" s="163">
        <v>28362</v>
      </c>
    </row>
    <row r="21" spans="1:4" ht="27.95" customHeight="1">
      <c r="A21" s="6"/>
      <c r="B21" s="33" t="s">
        <v>0</v>
      </c>
      <c r="C21" s="82">
        <f>SUM(C3:C20)</f>
        <v>1007675</v>
      </c>
      <c r="D21" s="82">
        <f>SUM(D3:D20)</f>
        <v>475973</v>
      </c>
    </row>
  </sheetData>
  <mergeCells count="1">
    <mergeCell ref="A1:D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workbookViewId="0">
      <selection activeCell="W19" sqref="W19"/>
    </sheetView>
  </sheetViews>
  <sheetFormatPr defaultRowHeight="12.75"/>
  <cols>
    <col min="1" max="1" width="6.28515625" customWidth="1"/>
    <col min="2" max="2" width="25" customWidth="1"/>
    <col min="3" max="3" width="13.140625" customWidth="1"/>
    <col min="4" max="4" width="11.85546875" customWidth="1"/>
    <col min="5" max="5" width="10.42578125" customWidth="1"/>
    <col min="6" max="6" width="8.5703125" customWidth="1"/>
    <col min="7" max="7" width="6" customWidth="1"/>
    <col min="8" max="8" width="7" customWidth="1"/>
    <col min="9" max="9" width="6.140625" customWidth="1"/>
    <col min="10" max="10" width="6.42578125" customWidth="1"/>
    <col min="11" max="11" width="6.7109375" customWidth="1"/>
    <col min="12" max="12" width="7" customWidth="1"/>
    <col min="13" max="14" width="6.28515625" customWidth="1"/>
  </cols>
  <sheetData>
    <row r="1" spans="1:16" ht="36.6" customHeight="1">
      <c r="A1" s="668" t="s">
        <v>306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</row>
    <row r="2" spans="1:16" ht="7.15" customHeight="1">
      <c r="A2" s="177"/>
      <c r="B2" s="178"/>
      <c r="C2" s="179"/>
      <c r="D2" s="180"/>
      <c r="E2" s="179"/>
      <c r="F2" s="179"/>
      <c r="G2" s="179"/>
      <c r="H2" s="179"/>
      <c r="I2" s="177"/>
      <c r="J2" s="177"/>
      <c r="K2" s="177"/>
      <c r="L2" s="177"/>
      <c r="M2" s="177"/>
      <c r="N2" s="177"/>
      <c r="O2" s="177"/>
      <c r="P2" s="177"/>
    </row>
    <row r="3" spans="1:16" ht="15.6" customHeight="1">
      <c r="A3" s="667" t="s">
        <v>1</v>
      </c>
      <c r="B3" s="667" t="s">
        <v>33</v>
      </c>
      <c r="C3" s="667" t="s">
        <v>202</v>
      </c>
      <c r="D3" s="669" t="s">
        <v>31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1"/>
      <c r="P3" s="672" t="s">
        <v>169</v>
      </c>
    </row>
    <row r="4" spans="1:16" ht="33" customHeight="1">
      <c r="A4" s="667"/>
      <c r="B4" s="667"/>
      <c r="C4" s="667"/>
      <c r="D4" s="181" t="s">
        <v>21</v>
      </c>
      <c r="E4" s="181" t="s">
        <v>22</v>
      </c>
      <c r="F4" s="181" t="s">
        <v>23</v>
      </c>
      <c r="G4" s="181" t="s">
        <v>32</v>
      </c>
      <c r="H4" s="181" t="s">
        <v>34</v>
      </c>
      <c r="I4" s="181" t="s">
        <v>35</v>
      </c>
      <c r="J4" s="181" t="s">
        <v>159</v>
      </c>
      <c r="K4" s="181" t="s">
        <v>167</v>
      </c>
      <c r="L4" s="181" t="s">
        <v>168</v>
      </c>
      <c r="M4" s="181" t="s">
        <v>160</v>
      </c>
      <c r="N4" s="181" t="s">
        <v>307</v>
      </c>
      <c r="O4" s="181" t="s">
        <v>216</v>
      </c>
      <c r="P4" s="673"/>
    </row>
    <row r="5" spans="1:16" ht="18">
      <c r="A5" s="25">
        <v>1</v>
      </c>
      <c r="B5" s="44" t="s">
        <v>2</v>
      </c>
      <c r="C5" s="58">
        <v>386</v>
      </c>
      <c r="D5" s="30">
        <v>310</v>
      </c>
      <c r="E5" s="30">
        <v>62</v>
      </c>
      <c r="F5" s="30">
        <v>9</v>
      </c>
      <c r="G5" s="30">
        <v>2</v>
      </c>
      <c r="H5" s="30">
        <v>2</v>
      </c>
      <c r="I5" s="30">
        <v>1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58">
        <f t="shared" ref="P5:P23" si="0">D5*3+E5*4+F5*5+G5*6+H5*7+I5*8+J5*9+K5*10+L5*11+M5*12+N5*13</f>
        <v>1257</v>
      </c>
    </row>
    <row r="6" spans="1:16" ht="18">
      <c r="A6" s="139">
        <v>2</v>
      </c>
      <c r="B6" s="140" t="s">
        <v>3</v>
      </c>
      <c r="C6" s="150">
        <v>477</v>
      </c>
      <c r="D6" s="146">
        <v>356</v>
      </c>
      <c r="E6" s="146">
        <v>88</v>
      </c>
      <c r="F6" s="146">
        <v>23</v>
      </c>
      <c r="G6" s="146">
        <v>6</v>
      </c>
      <c r="H6" s="146">
        <v>2</v>
      </c>
      <c r="I6" s="146">
        <v>2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46">
        <v>0</v>
      </c>
      <c r="P6" s="150">
        <f t="shared" si="0"/>
        <v>1601</v>
      </c>
    </row>
    <row r="7" spans="1:16" ht="18">
      <c r="A7" s="25">
        <v>3</v>
      </c>
      <c r="B7" s="44" t="s">
        <v>4</v>
      </c>
      <c r="C7" s="59">
        <v>603</v>
      </c>
      <c r="D7" s="30">
        <v>490</v>
      </c>
      <c r="E7" s="30">
        <v>84</v>
      </c>
      <c r="F7" s="30">
        <v>17</v>
      </c>
      <c r="G7" s="30">
        <v>6</v>
      </c>
      <c r="H7" s="30">
        <v>3</v>
      </c>
      <c r="I7" s="30">
        <v>3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59">
        <f t="shared" si="0"/>
        <v>1972</v>
      </c>
    </row>
    <row r="8" spans="1:16" ht="18">
      <c r="A8" s="139">
        <v>4</v>
      </c>
      <c r="B8" s="140" t="s">
        <v>5</v>
      </c>
      <c r="C8" s="150">
        <v>2107</v>
      </c>
      <c r="D8" s="146">
        <v>1727</v>
      </c>
      <c r="E8" s="146">
        <v>294</v>
      </c>
      <c r="F8" s="146">
        <v>56</v>
      </c>
      <c r="G8" s="146">
        <v>16</v>
      </c>
      <c r="H8" s="146">
        <v>10</v>
      </c>
      <c r="I8" s="146">
        <v>2</v>
      </c>
      <c r="J8" s="146">
        <v>1</v>
      </c>
      <c r="K8" s="146">
        <v>1</v>
      </c>
      <c r="L8" s="146">
        <v>0</v>
      </c>
      <c r="M8" s="146">
        <v>0</v>
      </c>
      <c r="N8" s="146">
        <v>0</v>
      </c>
      <c r="O8" s="146">
        <v>0</v>
      </c>
      <c r="P8" s="150">
        <f t="shared" si="0"/>
        <v>6838</v>
      </c>
    </row>
    <row r="9" spans="1:16" ht="18">
      <c r="A9" s="25">
        <v>5</v>
      </c>
      <c r="B9" s="44" t="s">
        <v>6</v>
      </c>
      <c r="C9" s="59">
        <v>1289</v>
      </c>
      <c r="D9" s="30">
        <v>1105</v>
      </c>
      <c r="E9" s="30">
        <v>136</v>
      </c>
      <c r="F9" s="30">
        <v>33</v>
      </c>
      <c r="G9" s="30">
        <v>11</v>
      </c>
      <c r="H9" s="30">
        <v>2</v>
      </c>
      <c r="I9" s="30">
        <v>1</v>
      </c>
      <c r="J9" s="30">
        <v>1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59">
        <f t="shared" si="0"/>
        <v>4121</v>
      </c>
    </row>
    <row r="10" spans="1:16" ht="18">
      <c r="A10" s="139">
        <v>6</v>
      </c>
      <c r="B10" s="140" t="s">
        <v>7</v>
      </c>
      <c r="C10" s="150">
        <v>1553</v>
      </c>
      <c r="D10" s="146">
        <v>1260</v>
      </c>
      <c r="E10" s="146">
        <v>200</v>
      </c>
      <c r="F10" s="146">
        <v>69</v>
      </c>
      <c r="G10" s="146">
        <v>11</v>
      </c>
      <c r="H10" s="146">
        <v>6</v>
      </c>
      <c r="I10" s="146">
        <v>4</v>
      </c>
      <c r="J10" s="146">
        <v>1</v>
      </c>
      <c r="K10" s="146">
        <v>1</v>
      </c>
      <c r="L10" s="146">
        <v>0</v>
      </c>
      <c r="M10" s="146">
        <v>0</v>
      </c>
      <c r="N10" s="146">
        <v>0</v>
      </c>
      <c r="O10" s="146">
        <v>1</v>
      </c>
      <c r="P10" s="150">
        <f t="shared" si="0"/>
        <v>5084</v>
      </c>
    </row>
    <row r="11" spans="1:16" ht="18">
      <c r="A11" s="25">
        <v>7</v>
      </c>
      <c r="B11" s="44" t="s">
        <v>8</v>
      </c>
      <c r="C11" s="59">
        <v>572</v>
      </c>
      <c r="D11" s="30">
        <v>485</v>
      </c>
      <c r="E11" s="30">
        <v>65</v>
      </c>
      <c r="F11" s="30">
        <v>14</v>
      </c>
      <c r="G11" s="30">
        <v>6</v>
      </c>
      <c r="H11" s="30">
        <v>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59">
        <f t="shared" si="0"/>
        <v>1835</v>
      </c>
    </row>
    <row r="12" spans="1:16" ht="18">
      <c r="A12" s="139">
        <v>8</v>
      </c>
      <c r="B12" s="140" t="s">
        <v>9</v>
      </c>
      <c r="C12" s="150">
        <v>429</v>
      </c>
      <c r="D12" s="146">
        <v>360</v>
      </c>
      <c r="E12" s="146">
        <v>56</v>
      </c>
      <c r="F12" s="146">
        <v>5</v>
      </c>
      <c r="G12" s="146">
        <v>6</v>
      </c>
      <c r="H12" s="146">
        <v>1</v>
      </c>
      <c r="I12" s="146">
        <v>1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50">
        <f t="shared" si="0"/>
        <v>1380</v>
      </c>
    </row>
    <row r="13" spans="1:16" ht="18">
      <c r="A13" s="25">
        <v>9</v>
      </c>
      <c r="B13" s="44" t="s">
        <v>10</v>
      </c>
      <c r="C13" s="59">
        <v>642</v>
      </c>
      <c r="D13" s="30">
        <v>518</v>
      </c>
      <c r="E13" s="30">
        <v>93</v>
      </c>
      <c r="F13" s="30">
        <v>24</v>
      </c>
      <c r="G13" s="30">
        <v>7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59">
        <f t="shared" si="0"/>
        <v>2088</v>
      </c>
    </row>
    <row r="14" spans="1:16" ht="18">
      <c r="A14" s="139">
        <v>10</v>
      </c>
      <c r="B14" s="140" t="s">
        <v>11</v>
      </c>
      <c r="C14" s="150">
        <v>250</v>
      </c>
      <c r="D14" s="146">
        <v>207</v>
      </c>
      <c r="E14" s="146">
        <v>32</v>
      </c>
      <c r="F14" s="146">
        <v>7</v>
      </c>
      <c r="G14" s="146">
        <v>3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1</v>
      </c>
      <c r="N14" s="146">
        <v>0</v>
      </c>
      <c r="O14" s="146">
        <v>0</v>
      </c>
      <c r="P14" s="150">
        <f t="shared" si="0"/>
        <v>814</v>
      </c>
    </row>
    <row r="15" spans="1:16" ht="18">
      <c r="A15" s="25">
        <v>11</v>
      </c>
      <c r="B15" s="44" t="s">
        <v>12</v>
      </c>
      <c r="C15" s="59">
        <v>510</v>
      </c>
      <c r="D15" s="30">
        <v>422</v>
      </c>
      <c r="E15" s="30">
        <v>67</v>
      </c>
      <c r="F15" s="30">
        <v>15</v>
      </c>
      <c r="G15" s="30">
        <v>5</v>
      </c>
      <c r="H15" s="30">
        <v>0</v>
      </c>
      <c r="I15" s="30">
        <v>1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59">
        <f t="shared" si="0"/>
        <v>1647</v>
      </c>
    </row>
    <row r="16" spans="1:16" ht="18">
      <c r="A16" s="139">
        <v>12</v>
      </c>
      <c r="B16" s="140" t="s">
        <v>13</v>
      </c>
      <c r="C16" s="150">
        <v>558</v>
      </c>
      <c r="D16" s="146">
        <v>429</v>
      </c>
      <c r="E16" s="146">
        <v>100</v>
      </c>
      <c r="F16" s="146">
        <v>20</v>
      </c>
      <c r="G16" s="146">
        <v>3</v>
      </c>
      <c r="H16" s="146">
        <v>4</v>
      </c>
      <c r="I16" s="146">
        <v>1</v>
      </c>
      <c r="J16" s="146">
        <v>1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50">
        <f>D16*3+E16*4+F16*5+G16*6+H16*7+I16*8+J16*9+K16*10+L16*11+M16*12+N16*13</f>
        <v>1850</v>
      </c>
    </row>
    <row r="17" spans="1:16" ht="18">
      <c r="A17" s="25">
        <v>13</v>
      </c>
      <c r="B17" s="44" t="s">
        <v>14</v>
      </c>
      <c r="C17" s="59">
        <v>270</v>
      </c>
      <c r="D17" s="30">
        <v>212</v>
      </c>
      <c r="E17" s="30">
        <v>41</v>
      </c>
      <c r="F17" s="30">
        <v>9</v>
      </c>
      <c r="G17" s="30">
        <v>7</v>
      </c>
      <c r="H17" s="30">
        <v>0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59">
        <f t="shared" si="0"/>
        <v>895</v>
      </c>
    </row>
    <row r="18" spans="1:16" ht="18">
      <c r="A18" s="139">
        <v>14</v>
      </c>
      <c r="B18" s="140" t="s">
        <v>15</v>
      </c>
      <c r="C18" s="150">
        <v>523</v>
      </c>
      <c r="D18" s="146">
        <v>406</v>
      </c>
      <c r="E18" s="146">
        <v>93</v>
      </c>
      <c r="F18" s="146">
        <v>13</v>
      </c>
      <c r="G18" s="146">
        <v>7</v>
      </c>
      <c r="H18" s="146">
        <v>4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50">
        <f t="shared" si="0"/>
        <v>1725</v>
      </c>
    </row>
    <row r="19" spans="1:16" ht="18">
      <c r="A19" s="25">
        <v>15</v>
      </c>
      <c r="B19" s="44" t="s">
        <v>16</v>
      </c>
      <c r="C19" s="59">
        <v>355</v>
      </c>
      <c r="D19" s="30">
        <v>271</v>
      </c>
      <c r="E19" s="30">
        <v>65</v>
      </c>
      <c r="F19" s="30">
        <v>14</v>
      </c>
      <c r="G19" s="30">
        <v>2</v>
      </c>
      <c r="H19" s="30">
        <v>2</v>
      </c>
      <c r="I19" s="30">
        <v>0</v>
      </c>
      <c r="J19" s="30">
        <v>0</v>
      </c>
      <c r="K19" s="30">
        <v>1</v>
      </c>
      <c r="L19" s="30">
        <v>0</v>
      </c>
      <c r="M19" s="30">
        <v>0</v>
      </c>
      <c r="N19" s="30">
        <v>0</v>
      </c>
      <c r="O19" s="30">
        <v>0</v>
      </c>
      <c r="P19" s="59">
        <f t="shared" si="0"/>
        <v>1179</v>
      </c>
    </row>
    <row r="20" spans="1:16" ht="18">
      <c r="A20" s="139">
        <v>16</v>
      </c>
      <c r="B20" s="140" t="s">
        <v>17</v>
      </c>
      <c r="C20" s="150">
        <v>416</v>
      </c>
      <c r="D20" s="146">
        <v>348</v>
      </c>
      <c r="E20" s="146">
        <v>53</v>
      </c>
      <c r="F20" s="146">
        <v>11</v>
      </c>
      <c r="G20" s="146">
        <v>3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1</v>
      </c>
      <c r="O20" s="146">
        <v>0</v>
      </c>
      <c r="P20" s="150">
        <f t="shared" si="0"/>
        <v>1342</v>
      </c>
    </row>
    <row r="21" spans="1:16" ht="18">
      <c r="A21" s="25">
        <v>17</v>
      </c>
      <c r="B21" s="44" t="s">
        <v>18</v>
      </c>
      <c r="C21" s="59">
        <v>479</v>
      </c>
      <c r="D21" s="30">
        <v>397</v>
      </c>
      <c r="E21" s="30">
        <v>64</v>
      </c>
      <c r="F21" s="30">
        <v>14</v>
      </c>
      <c r="G21" s="30">
        <v>4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59">
        <f t="shared" si="0"/>
        <v>1541</v>
      </c>
    </row>
    <row r="22" spans="1:16" ht="18">
      <c r="A22" s="139">
        <v>18</v>
      </c>
      <c r="B22" s="140" t="s">
        <v>19</v>
      </c>
      <c r="C22" s="150">
        <v>816</v>
      </c>
      <c r="D22" s="146">
        <v>667</v>
      </c>
      <c r="E22" s="146">
        <v>119</v>
      </c>
      <c r="F22" s="146">
        <v>20</v>
      </c>
      <c r="G22" s="146">
        <v>2</v>
      </c>
      <c r="H22" s="146">
        <v>5</v>
      </c>
      <c r="I22" s="146">
        <v>2</v>
      </c>
      <c r="J22" s="146">
        <v>1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50">
        <f t="shared" si="0"/>
        <v>2649</v>
      </c>
    </row>
    <row r="23" spans="1:16" ht="18">
      <c r="A23" s="6"/>
      <c r="B23" s="33" t="s">
        <v>0</v>
      </c>
      <c r="C23" s="60">
        <f>SUM(C5:C22)</f>
        <v>12235</v>
      </c>
      <c r="D23" s="60">
        <f>SUM(D5:D22)</f>
        <v>9970</v>
      </c>
      <c r="E23" s="24">
        <f>SUM(E5:E22)</f>
        <v>1712</v>
      </c>
      <c r="F23" s="24">
        <f t="shared" ref="F23:G23" si="1">SUM(F5:F22)</f>
        <v>373</v>
      </c>
      <c r="G23" s="24">
        <f t="shared" si="1"/>
        <v>107</v>
      </c>
      <c r="H23" s="24">
        <f>SUM(H5:H22)</f>
        <v>43</v>
      </c>
      <c r="I23" s="24">
        <f>SUM(I5:I22)</f>
        <v>19</v>
      </c>
      <c r="J23" s="24">
        <f t="shared" ref="J23:O23" si="2">SUM(J5:J22)</f>
        <v>5</v>
      </c>
      <c r="K23" s="24">
        <f t="shared" si="2"/>
        <v>3</v>
      </c>
      <c r="L23" s="24">
        <f t="shared" si="2"/>
        <v>0</v>
      </c>
      <c r="M23" s="24">
        <f t="shared" si="2"/>
        <v>1</v>
      </c>
      <c r="N23" s="24">
        <f t="shared" si="2"/>
        <v>1</v>
      </c>
      <c r="O23" s="24">
        <f t="shared" si="2"/>
        <v>1</v>
      </c>
      <c r="P23" s="219">
        <f t="shared" si="0"/>
        <v>39818</v>
      </c>
    </row>
    <row r="24" spans="1:16" ht="18.75">
      <c r="A24" s="177"/>
      <c r="B24" s="177"/>
      <c r="C24" s="179"/>
      <c r="D24" s="179"/>
      <c r="E24" s="179"/>
      <c r="F24" s="179"/>
      <c r="G24" s="179"/>
      <c r="H24" s="179"/>
      <c r="I24" s="177"/>
      <c r="J24" s="177"/>
      <c r="K24" s="177"/>
      <c r="L24" s="177"/>
      <c r="M24" s="177"/>
      <c r="N24" s="177"/>
      <c r="O24" s="177"/>
    </row>
  </sheetData>
  <mergeCells count="6">
    <mergeCell ref="A3:A4"/>
    <mergeCell ref="B3:B4"/>
    <mergeCell ref="C3:C4"/>
    <mergeCell ref="A1:P1"/>
    <mergeCell ref="D3:O3"/>
    <mergeCell ref="P3:P4"/>
  </mergeCells>
  <phoneticPr fontId="21" type="noConversion"/>
  <pageMargins left="0.7" right="0.7" top="0.75" bottom="0.75" header="0.3" footer="0.3"/>
  <pageSetup paperSize="9"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zoomScale="90" zoomScaleNormal="90" workbookViewId="0">
      <selection activeCell="B3" sqref="B3:B21"/>
    </sheetView>
  </sheetViews>
  <sheetFormatPr defaultRowHeight="12.75"/>
  <cols>
    <col min="1" max="1" width="6.7109375" customWidth="1"/>
    <col min="2" max="2" width="27.140625" customWidth="1"/>
    <col min="3" max="3" width="12.42578125" customWidth="1"/>
    <col min="4" max="4" width="15.42578125" customWidth="1"/>
  </cols>
  <sheetData>
    <row r="1" spans="1:4" ht="73.5" customHeight="1">
      <c r="A1" s="674" t="s">
        <v>310</v>
      </c>
      <c r="B1" s="675"/>
      <c r="C1" s="675"/>
      <c r="D1" s="675"/>
    </row>
    <row r="2" spans="1:4" ht="60">
      <c r="A2" s="355" t="s">
        <v>236</v>
      </c>
      <c r="B2" s="355" t="s">
        <v>40</v>
      </c>
      <c r="C2" s="355" t="s">
        <v>311</v>
      </c>
      <c r="D2" s="355" t="s">
        <v>237</v>
      </c>
    </row>
    <row r="3" spans="1:4" ht="18">
      <c r="A3" s="322" t="s">
        <v>90</v>
      </c>
      <c r="B3" s="323" t="s">
        <v>2</v>
      </c>
      <c r="C3" s="324">
        <v>49</v>
      </c>
      <c r="D3" s="325">
        <v>220</v>
      </c>
    </row>
    <row r="4" spans="1:4" ht="18">
      <c r="A4" s="407" t="s">
        <v>91</v>
      </c>
      <c r="B4" s="408" t="s">
        <v>3</v>
      </c>
      <c r="C4" s="409">
        <v>19</v>
      </c>
      <c r="D4" s="410">
        <v>101</v>
      </c>
    </row>
    <row r="5" spans="1:4" ht="18">
      <c r="A5" s="326" t="s">
        <v>92</v>
      </c>
      <c r="B5" s="327" t="s">
        <v>4</v>
      </c>
      <c r="C5" s="328">
        <v>53</v>
      </c>
      <c r="D5" s="329">
        <v>606</v>
      </c>
    </row>
    <row r="6" spans="1:4" ht="18">
      <c r="A6" s="407" t="s">
        <v>93</v>
      </c>
      <c r="B6" s="408" t="s">
        <v>5</v>
      </c>
      <c r="C6" s="409">
        <v>55</v>
      </c>
      <c r="D6" s="410">
        <v>613</v>
      </c>
    </row>
    <row r="7" spans="1:4" ht="18">
      <c r="A7" s="326" t="s">
        <v>94</v>
      </c>
      <c r="B7" s="327" t="s">
        <v>6</v>
      </c>
      <c r="C7" s="328">
        <v>163</v>
      </c>
      <c r="D7" s="329">
        <v>302</v>
      </c>
    </row>
    <row r="8" spans="1:4" ht="18">
      <c r="A8" s="407" t="s">
        <v>95</v>
      </c>
      <c r="B8" s="408" t="s">
        <v>7</v>
      </c>
      <c r="C8" s="409">
        <v>286</v>
      </c>
      <c r="D8" s="410">
        <v>616</v>
      </c>
    </row>
    <row r="9" spans="1:4" ht="18">
      <c r="A9" s="326" t="s">
        <v>96</v>
      </c>
      <c r="B9" s="327" t="s">
        <v>8</v>
      </c>
      <c r="C9" s="328">
        <v>108</v>
      </c>
      <c r="D9" s="329">
        <v>260</v>
      </c>
    </row>
    <row r="10" spans="1:4" ht="18">
      <c r="A10" s="407" t="s">
        <v>97</v>
      </c>
      <c r="B10" s="408" t="s">
        <v>9</v>
      </c>
      <c r="C10" s="409">
        <v>142</v>
      </c>
      <c r="D10" s="410">
        <v>787</v>
      </c>
    </row>
    <row r="11" spans="1:4" ht="18">
      <c r="A11" s="326" t="s">
        <v>98</v>
      </c>
      <c r="B11" s="327" t="s">
        <v>10</v>
      </c>
      <c r="C11" s="328">
        <v>29</v>
      </c>
      <c r="D11" s="329">
        <v>329</v>
      </c>
    </row>
    <row r="12" spans="1:4" ht="18">
      <c r="A12" s="407" t="s">
        <v>99</v>
      </c>
      <c r="B12" s="408" t="s">
        <v>11</v>
      </c>
      <c r="C12" s="409">
        <v>34</v>
      </c>
      <c r="D12" s="410">
        <v>85</v>
      </c>
    </row>
    <row r="13" spans="1:4" ht="18">
      <c r="A13" s="326" t="s">
        <v>100</v>
      </c>
      <c r="B13" s="327" t="s">
        <v>12</v>
      </c>
      <c r="C13" s="328">
        <v>45</v>
      </c>
      <c r="D13" s="329">
        <v>43</v>
      </c>
    </row>
    <row r="14" spans="1:4" ht="18">
      <c r="A14" s="407" t="s">
        <v>101</v>
      </c>
      <c r="B14" s="408" t="s">
        <v>13</v>
      </c>
      <c r="C14" s="409">
        <v>88</v>
      </c>
      <c r="D14" s="410">
        <v>119</v>
      </c>
    </row>
    <row r="15" spans="1:4" ht="18">
      <c r="A15" s="326" t="s">
        <v>102</v>
      </c>
      <c r="B15" s="327" t="s">
        <v>14</v>
      </c>
      <c r="C15" s="328">
        <v>49</v>
      </c>
      <c r="D15" s="329">
        <v>295</v>
      </c>
    </row>
    <row r="16" spans="1:4" ht="18">
      <c r="A16" s="407" t="s">
        <v>103</v>
      </c>
      <c r="B16" s="408" t="s">
        <v>15</v>
      </c>
      <c r="C16" s="409">
        <v>69</v>
      </c>
      <c r="D16" s="410">
        <v>272</v>
      </c>
    </row>
    <row r="17" spans="1:4" ht="18">
      <c r="A17" s="326" t="s">
        <v>104</v>
      </c>
      <c r="B17" s="327" t="s">
        <v>16</v>
      </c>
      <c r="C17" s="328">
        <v>51</v>
      </c>
      <c r="D17" s="329">
        <v>146</v>
      </c>
    </row>
    <row r="18" spans="1:4" ht="18">
      <c r="A18" s="407" t="s">
        <v>105</v>
      </c>
      <c r="B18" s="408" t="s">
        <v>17</v>
      </c>
      <c r="C18" s="409">
        <v>183</v>
      </c>
      <c r="D18" s="410">
        <v>438</v>
      </c>
    </row>
    <row r="19" spans="1:4" ht="18">
      <c r="A19" s="326" t="s">
        <v>106</v>
      </c>
      <c r="B19" s="327" t="s">
        <v>18</v>
      </c>
      <c r="C19" s="328">
        <v>172</v>
      </c>
      <c r="D19" s="329">
        <v>81</v>
      </c>
    </row>
    <row r="20" spans="1:4" ht="18">
      <c r="A20" s="407" t="s">
        <v>107</v>
      </c>
      <c r="B20" s="408" t="s">
        <v>19</v>
      </c>
      <c r="C20" s="409">
        <v>47</v>
      </c>
      <c r="D20" s="410">
        <v>397</v>
      </c>
    </row>
    <row r="21" spans="1:4" ht="36">
      <c r="A21" s="326"/>
      <c r="B21" s="330" t="s">
        <v>238</v>
      </c>
      <c r="C21" s="331">
        <f>SUM(C3:C20)</f>
        <v>1642</v>
      </c>
      <c r="D21" s="332">
        <f>SUM(D3:D20)</f>
        <v>5710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="60" zoomScaleNormal="60" workbookViewId="0">
      <selection activeCell="C10" sqref="C10"/>
    </sheetView>
  </sheetViews>
  <sheetFormatPr defaultRowHeight="12.75"/>
  <cols>
    <col min="1" max="1" width="6.7109375" customWidth="1"/>
    <col min="2" max="2" width="23.7109375" customWidth="1"/>
    <col min="3" max="3" width="21.42578125" customWidth="1"/>
    <col min="4" max="4" width="25.140625" customWidth="1"/>
    <col min="5" max="5" width="19.5703125" customWidth="1"/>
    <col min="6" max="6" width="22.28515625" customWidth="1"/>
  </cols>
  <sheetData>
    <row r="1" spans="1:6" ht="87.75" customHeight="1">
      <c r="A1" s="439" t="s">
        <v>230</v>
      </c>
      <c r="B1" s="439"/>
      <c r="C1" s="439"/>
      <c r="D1" s="439"/>
      <c r="E1" s="439"/>
      <c r="F1" s="439"/>
    </row>
    <row r="2" spans="1:6" ht="37.5" customHeight="1">
      <c r="A2" s="439" t="s">
        <v>265</v>
      </c>
      <c r="B2" s="439"/>
      <c r="C2" s="439"/>
      <c r="D2" s="439"/>
      <c r="E2" s="439"/>
      <c r="F2" s="439"/>
    </row>
    <row r="3" spans="1:6" ht="40.5" customHeight="1">
      <c r="A3" s="441" t="s">
        <v>1</v>
      </c>
      <c r="B3" s="443" t="s">
        <v>40</v>
      </c>
      <c r="C3" s="445" t="s">
        <v>48</v>
      </c>
      <c r="D3" s="446"/>
      <c r="E3" s="445" t="s">
        <v>49</v>
      </c>
      <c r="F3" s="447"/>
    </row>
    <row r="4" spans="1:6" ht="15.6" customHeight="1">
      <c r="A4" s="441"/>
      <c r="B4" s="443"/>
      <c r="C4" s="448" t="s">
        <v>266</v>
      </c>
      <c r="D4" s="448" t="s">
        <v>267</v>
      </c>
      <c r="E4" s="448" t="s">
        <v>268</v>
      </c>
      <c r="F4" s="448" t="s">
        <v>231</v>
      </c>
    </row>
    <row r="5" spans="1:6" ht="124.5" customHeight="1" thickBot="1">
      <c r="A5" s="442"/>
      <c r="B5" s="444"/>
      <c r="C5" s="449"/>
      <c r="D5" s="449"/>
      <c r="E5" s="449"/>
      <c r="F5" s="449"/>
    </row>
    <row r="6" spans="1:6" ht="27.95" customHeight="1" thickTop="1">
      <c r="A6" s="37">
        <v>1</v>
      </c>
      <c r="B6" s="38" t="s">
        <v>2</v>
      </c>
      <c r="C6" s="31">
        <v>66</v>
      </c>
      <c r="D6" s="31">
        <v>70</v>
      </c>
      <c r="E6" s="31">
        <v>4301</v>
      </c>
      <c r="F6" s="31">
        <v>4550</v>
      </c>
    </row>
    <row r="7" spans="1:6" ht="27.95" customHeight="1">
      <c r="A7" s="139">
        <v>2</v>
      </c>
      <c r="B7" s="140" t="s">
        <v>3</v>
      </c>
      <c r="C7" s="146">
        <v>23</v>
      </c>
      <c r="D7" s="146">
        <v>26</v>
      </c>
      <c r="E7" s="146">
        <v>2006</v>
      </c>
      <c r="F7" s="146">
        <v>2120</v>
      </c>
    </row>
    <row r="8" spans="1:6" ht="27.95" customHeight="1">
      <c r="A8" s="25">
        <v>3</v>
      </c>
      <c r="B8" s="44" t="s">
        <v>4</v>
      </c>
      <c r="C8" s="30">
        <v>61</v>
      </c>
      <c r="D8" s="30">
        <v>62</v>
      </c>
      <c r="E8" s="30">
        <v>5418</v>
      </c>
      <c r="F8" s="30">
        <v>5768</v>
      </c>
    </row>
    <row r="9" spans="1:6" ht="27.95" customHeight="1">
      <c r="A9" s="139">
        <v>4</v>
      </c>
      <c r="B9" s="140" t="s">
        <v>5</v>
      </c>
      <c r="C9" s="146">
        <v>312</v>
      </c>
      <c r="D9" s="146">
        <v>334</v>
      </c>
      <c r="E9" s="146">
        <v>16157</v>
      </c>
      <c r="F9" s="146">
        <v>17171</v>
      </c>
    </row>
    <row r="10" spans="1:6" ht="27.95" customHeight="1">
      <c r="A10" s="25">
        <v>5</v>
      </c>
      <c r="B10" s="44" t="s">
        <v>6</v>
      </c>
      <c r="C10" s="30">
        <v>107</v>
      </c>
      <c r="D10" s="30">
        <v>112</v>
      </c>
      <c r="E10" s="30">
        <v>8690</v>
      </c>
      <c r="F10" s="30">
        <v>9153</v>
      </c>
    </row>
    <row r="11" spans="1:6" ht="27.95" customHeight="1">
      <c r="A11" s="139">
        <v>6</v>
      </c>
      <c r="B11" s="140" t="s">
        <v>7</v>
      </c>
      <c r="C11" s="146">
        <v>181</v>
      </c>
      <c r="D11" s="146">
        <v>194</v>
      </c>
      <c r="E11" s="146">
        <v>14906</v>
      </c>
      <c r="F11" s="146">
        <v>15732</v>
      </c>
    </row>
    <row r="12" spans="1:6" ht="27.95" customHeight="1">
      <c r="A12" s="25">
        <v>7</v>
      </c>
      <c r="B12" s="44" t="s">
        <v>8</v>
      </c>
      <c r="C12" s="30">
        <v>99</v>
      </c>
      <c r="D12" s="30">
        <v>103</v>
      </c>
      <c r="E12" s="30">
        <v>4700</v>
      </c>
      <c r="F12" s="30">
        <v>5020</v>
      </c>
    </row>
    <row r="13" spans="1:6" ht="27.95" customHeight="1">
      <c r="A13" s="139">
        <v>8</v>
      </c>
      <c r="B13" s="140" t="s">
        <v>9</v>
      </c>
      <c r="C13" s="146">
        <v>72</v>
      </c>
      <c r="D13" s="146">
        <v>75</v>
      </c>
      <c r="E13" s="146">
        <v>4938</v>
      </c>
      <c r="F13" s="146">
        <v>5239</v>
      </c>
    </row>
    <row r="14" spans="1:6" ht="27.95" customHeight="1">
      <c r="A14" s="25">
        <v>9</v>
      </c>
      <c r="B14" s="44" t="s">
        <v>10</v>
      </c>
      <c r="C14" s="30">
        <v>90</v>
      </c>
      <c r="D14" s="30">
        <v>92</v>
      </c>
      <c r="E14" s="30">
        <v>5751</v>
      </c>
      <c r="F14" s="30">
        <v>6200</v>
      </c>
    </row>
    <row r="15" spans="1:6" ht="27.95" customHeight="1">
      <c r="A15" s="139">
        <v>10</v>
      </c>
      <c r="B15" s="140" t="s">
        <v>11</v>
      </c>
      <c r="C15" s="146">
        <v>30</v>
      </c>
      <c r="D15" s="146">
        <v>31</v>
      </c>
      <c r="E15" s="146">
        <v>1950</v>
      </c>
      <c r="F15" s="146">
        <v>2080</v>
      </c>
    </row>
    <row r="16" spans="1:6" ht="27.95" customHeight="1">
      <c r="A16" s="25">
        <v>11</v>
      </c>
      <c r="B16" s="44" t="s">
        <v>12</v>
      </c>
      <c r="C16" s="30">
        <v>60</v>
      </c>
      <c r="D16" s="30">
        <v>67</v>
      </c>
      <c r="E16" s="30">
        <v>3562</v>
      </c>
      <c r="F16" s="30">
        <v>3892</v>
      </c>
    </row>
    <row r="17" spans="1:6" ht="27.95" customHeight="1">
      <c r="A17" s="139">
        <v>12</v>
      </c>
      <c r="B17" s="140" t="s">
        <v>13</v>
      </c>
      <c r="C17" s="146">
        <v>67</v>
      </c>
      <c r="D17" s="146">
        <v>67</v>
      </c>
      <c r="E17" s="146">
        <v>4664</v>
      </c>
      <c r="F17" s="146">
        <v>4982</v>
      </c>
    </row>
    <row r="18" spans="1:6" ht="27.95" customHeight="1">
      <c r="A18" s="25">
        <v>13</v>
      </c>
      <c r="B18" s="44" t="s">
        <v>14</v>
      </c>
      <c r="C18" s="30">
        <v>30</v>
      </c>
      <c r="D18" s="30">
        <v>32</v>
      </c>
      <c r="E18" s="30">
        <v>2627</v>
      </c>
      <c r="F18" s="30">
        <v>2784</v>
      </c>
    </row>
    <row r="19" spans="1:6" ht="27.95" customHeight="1">
      <c r="A19" s="139">
        <v>14</v>
      </c>
      <c r="B19" s="140" t="s">
        <v>15</v>
      </c>
      <c r="C19" s="146">
        <v>54</v>
      </c>
      <c r="D19" s="146">
        <v>57</v>
      </c>
      <c r="E19" s="146">
        <v>3364</v>
      </c>
      <c r="F19" s="146">
        <v>3512</v>
      </c>
    </row>
    <row r="20" spans="1:6" ht="27.95" customHeight="1">
      <c r="A20" s="25">
        <v>15</v>
      </c>
      <c r="B20" s="44" t="s">
        <v>16</v>
      </c>
      <c r="C20" s="30">
        <v>42</v>
      </c>
      <c r="D20" s="30">
        <v>46</v>
      </c>
      <c r="E20" s="30">
        <v>2895</v>
      </c>
      <c r="F20" s="30">
        <v>3068</v>
      </c>
    </row>
    <row r="21" spans="1:6" ht="27.95" customHeight="1">
      <c r="A21" s="139">
        <v>16</v>
      </c>
      <c r="B21" s="140" t="s">
        <v>17</v>
      </c>
      <c r="C21" s="146">
        <v>82</v>
      </c>
      <c r="D21" s="146">
        <v>89</v>
      </c>
      <c r="E21" s="146">
        <v>8997</v>
      </c>
      <c r="F21" s="146">
        <v>9445</v>
      </c>
    </row>
    <row r="22" spans="1:6" ht="27.95" customHeight="1">
      <c r="A22" s="25">
        <v>17</v>
      </c>
      <c r="B22" s="44" t="s">
        <v>18</v>
      </c>
      <c r="C22" s="30">
        <v>77</v>
      </c>
      <c r="D22" s="30">
        <v>82</v>
      </c>
      <c r="E22" s="30">
        <v>5297</v>
      </c>
      <c r="F22" s="30">
        <v>5575</v>
      </c>
    </row>
    <row r="23" spans="1:6" ht="26.25" customHeight="1">
      <c r="A23" s="139">
        <v>18</v>
      </c>
      <c r="B23" s="140" t="s">
        <v>19</v>
      </c>
      <c r="C23" s="146">
        <v>86</v>
      </c>
      <c r="D23" s="146">
        <v>88</v>
      </c>
      <c r="E23" s="146">
        <v>6834</v>
      </c>
      <c r="F23" s="146">
        <v>7162</v>
      </c>
    </row>
    <row r="24" spans="1:6" ht="42.75" customHeight="1">
      <c r="A24" s="351"/>
      <c r="B24" s="352" t="s">
        <v>0</v>
      </c>
      <c r="C24" s="349">
        <v>1539</v>
      </c>
      <c r="D24" s="349">
        <v>1627</v>
      </c>
      <c r="E24" s="349">
        <v>107057</v>
      </c>
      <c r="F24" s="349">
        <v>113453</v>
      </c>
    </row>
    <row r="25" spans="1:6" ht="35.25" customHeight="1">
      <c r="A25" s="440" t="s">
        <v>28</v>
      </c>
      <c r="B25" s="440"/>
      <c r="C25" s="440"/>
      <c r="D25" s="440"/>
      <c r="E25" s="440"/>
      <c r="F25" s="440"/>
    </row>
  </sheetData>
  <mergeCells count="11">
    <mergeCell ref="A1:F1"/>
    <mergeCell ref="A25:F25"/>
    <mergeCell ref="A2:F2"/>
    <mergeCell ref="A3:A5"/>
    <mergeCell ref="B3:B5"/>
    <mergeCell ref="C3:D3"/>
    <mergeCell ref="E3:F3"/>
    <mergeCell ref="C4:C5"/>
    <mergeCell ref="D4:D5"/>
    <mergeCell ref="E4:E5"/>
    <mergeCell ref="F4:F5"/>
  </mergeCells>
  <phoneticPr fontId="21" type="noConversion"/>
  <pageMargins left="0.7" right="0.7" top="0.75" bottom="0.75" header="0.3" footer="0.3"/>
  <pageSetup paperSize="9" scale="75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B9" sqref="B9:B20"/>
    </sheetView>
  </sheetViews>
  <sheetFormatPr defaultRowHeight="12.75"/>
  <cols>
    <col min="1" max="1" width="6.85546875" customWidth="1"/>
    <col min="2" max="2" width="24.7109375" bestFit="1" customWidth="1"/>
    <col min="3" max="3" width="25.140625" hidden="1" customWidth="1"/>
    <col min="4" max="4" width="0" hidden="1" customWidth="1"/>
    <col min="5" max="5" width="24.140625" customWidth="1"/>
    <col min="6" max="6" width="21.7109375" customWidth="1"/>
  </cols>
  <sheetData>
    <row r="1" spans="1:6" ht="43.5" customHeight="1">
      <c r="A1" s="676" t="s">
        <v>239</v>
      </c>
      <c r="B1" s="676"/>
      <c r="C1" s="676"/>
      <c r="D1" s="676"/>
      <c r="E1" s="676"/>
      <c r="F1" s="676"/>
    </row>
    <row r="2" spans="1:6" ht="18.75" customHeight="1">
      <c r="A2" s="676" t="s">
        <v>240</v>
      </c>
      <c r="B2" s="676"/>
      <c r="C2" s="676"/>
      <c r="D2" s="676"/>
      <c r="E2" s="676"/>
      <c r="F2" s="676"/>
    </row>
    <row r="3" spans="1:6" ht="14.25" customHeight="1">
      <c r="A3" s="676" t="s">
        <v>241</v>
      </c>
      <c r="B3" s="676"/>
      <c r="C3" s="676"/>
      <c r="D3" s="676"/>
      <c r="E3" s="676"/>
      <c r="F3" s="676"/>
    </row>
    <row r="4" spans="1:6" ht="15" customHeight="1">
      <c r="A4" s="676" t="s">
        <v>242</v>
      </c>
      <c r="B4" s="676"/>
      <c r="C4" s="676"/>
      <c r="D4" s="676"/>
      <c r="E4" s="676"/>
      <c r="F4" s="676"/>
    </row>
    <row r="5" spans="1:6" ht="18.75">
      <c r="A5" s="415"/>
      <c r="B5" s="677" t="s">
        <v>312</v>
      </c>
      <c r="C5" s="677"/>
      <c r="D5" s="677"/>
      <c r="E5" s="677"/>
      <c r="F5" s="677"/>
    </row>
    <row r="6" spans="1:6" ht="18.75">
      <c r="A6" s="333"/>
      <c r="B6" s="334"/>
      <c r="C6" s="411"/>
      <c r="D6" s="411"/>
      <c r="E6" s="411"/>
      <c r="F6" s="333"/>
    </row>
    <row r="7" spans="1:6" ht="81" customHeight="1">
      <c r="A7" s="335" t="s">
        <v>77</v>
      </c>
      <c r="B7" s="336" t="s">
        <v>243</v>
      </c>
      <c r="C7" s="336" t="s">
        <v>313</v>
      </c>
      <c r="D7" s="336" t="s">
        <v>314</v>
      </c>
      <c r="E7" s="336" t="s">
        <v>315</v>
      </c>
      <c r="F7" s="336" t="s">
        <v>244</v>
      </c>
    </row>
    <row r="8" spans="1:6" s="4" customFormat="1" ht="15.75">
      <c r="A8" s="335">
        <v>1</v>
      </c>
      <c r="B8" s="336">
        <v>2</v>
      </c>
      <c r="C8" s="336"/>
      <c r="D8" s="336"/>
      <c r="E8" s="336">
        <v>3</v>
      </c>
      <c r="F8" s="336">
        <v>4</v>
      </c>
    </row>
    <row r="9" spans="1:6" ht="20.25">
      <c r="A9" s="337">
        <v>1</v>
      </c>
      <c r="B9" s="338" t="s">
        <v>85</v>
      </c>
      <c r="C9" s="412"/>
      <c r="D9" s="337"/>
      <c r="E9" s="339">
        <v>433</v>
      </c>
      <c r="F9" s="339">
        <v>433</v>
      </c>
    </row>
    <row r="10" spans="1:6" ht="20.25">
      <c r="A10" s="340">
        <v>2</v>
      </c>
      <c r="B10" s="341" t="s">
        <v>86</v>
      </c>
      <c r="C10" s="340"/>
      <c r="D10" s="340"/>
      <c r="E10" s="342">
        <v>305</v>
      </c>
      <c r="F10" s="342">
        <v>305</v>
      </c>
    </row>
    <row r="11" spans="1:6" ht="20.25">
      <c r="A11" s="337">
        <v>3</v>
      </c>
      <c r="B11" s="338" t="s">
        <v>245</v>
      </c>
      <c r="C11" s="337"/>
      <c r="D11" s="337"/>
      <c r="E11" s="339">
        <v>481</v>
      </c>
      <c r="F11" s="339">
        <v>481</v>
      </c>
    </row>
    <row r="12" spans="1:6" ht="20.25">
      <c r="A12" s="340">
        <v>4</v>
      </c>
      <c r="B12" s="341" t="s">
        <v>88</v>
      </c>
      <c r="C12" s="340"/>
      <c r="D12" s="340"/>
      <c r="E12" s="342">
        <v>868</v>
      </c>
      <c r="F12" s="342">
        <v>868</v>
      </c>
    </row>
    <row r="13" spans="1:6" ht="20.25">
      <c r="A13" s="337">
        <v>5</v>
      </c>
      <c r="B13" s="338" t="s">
        <v>89</v>
      </c>
      <c r="C13" s="337"/>
      <c r="D13" s="337"/>
      <c r="E13" s="339">
        <v>756</v>
      </c>
      <c r="F13" s="339">
        <v>756</v>
      </c>
    </row>
    <row r="14" spans="1:6" ht="20.25">
      <c r="A14" s="340">
        <v>6</v>
      </c>
      <c r="B14" s="341" t="s">
        <v>7</v>
      </c>
      <c r="C14" s="340"/>
      <c r="D14" s="340"/>
      <c r="E14" s="342">
        <v>1004</v>
      </c>
      <c r="F14" s="342">
        <v>1004</v>
      </c>
    </row>
    <row r="15" spans="1:6" ht="20.25">
      <c r="A15" s="337">
        <v>7</v>
      </c>
      <c r="B15" s="338" t="s">
        <v>8</v>
      </c>
      <c r="C15" s="337"/>
      <c r="D15" s="337"/>
      <c r="E15" s="339">
        <v>404</v>
      </c>
      <c r="F15" s="339">
        <v>404</v>
      </c>
    </row>
    <row r="16" spans="1:6" ht="20.25">
      <c r="A16" s="340">
        <v>8</v>
      </c>
      <c r="B16" s="341" t="s">
        <v>9</v>
      </c>
      <c r="C16" s="340"/>
      <c r="D16" s="340"/>
      <c r="E16" s="342">
        <v>363</v>
      </c>
      <c r="F16" s="342">
        <v>363</v>
      </c>
    </row>
    <row r="17" spans="1:6" ht="20.25">
      <c r="A17" s="337">
        <v>9</v>
      </c>
      <c r="B17" s="338" t="s">
        <v>10</v>
      </c>
      <c r="C17" s="337"/>
      <c r="D17" s="337"/>
      <c r="E17" s="413">
        <v>388</v>
      </c>
      <c r="F17" s="339">
        <v>388</v>
      </c>
    </row>
    <row r="18" spans="1:6" ht="20.25">
      <c r="A18" s="340">
        <v>10</v>
      </c>
      <c r="B18" s="341" t="s">
        <v>11</v>
      </c>
      <c r="C18" s="340"/>
      <c r="D18" s="340"/>
      <c r="E18" s="342">
        <v>177</v>
      </c>
      <c r="F18" s="342">
        <v>177</v>
      </c>
    </row>
    <row r="19" spans="1:6" ht="20.25">
      <c r="A19" s="337">
        <v>11</v>
      </c>
      <c r="B19" s="338" t="s">
        <v>12</v>
      </c>
      <c r="C19" s="337"/>
      <c r="D19" s="337"/>
      <c r="E19" s="339">
        <v>268</v>
      </c>
      <c r="F19" s="339">
        <v>268</v>
      </c>
    </row>
    <row r="20" spans="1:6" ht="20.25">
      <c r="A20" s="340">
        <v>12</v>
      </c>
      <c r="B20" s="341" t="s">
        <v>13</v>
      </c>
      <c r="C20" s="340"/>
      <c r="D20" s="340"/>
      <c r="E20" s="342">
        <v>353</v>
      </c>
      <c r="F20" s="342">
        <v>353</v>
      </c>
    </row>
    <row r="21" spans="1:6" ht="20.25">
      <c r="A21" s="337">
        <v>13</v>
      </c>
      <c r="B21" s="338" t="s">
        <v>14</v>
      </c>
      <c r="C21" s="337"/>
      <c r="D21" s="337"/>
      <c r="E21" s="339">
        <v>201</v>
      </c>
      <c r="F21" s="339">
        <v>201</v>
      </c>
    </row>
    <row r="22" spans="1:6" ht="20.25">
      <c r="A22" s="340">
        <v>14</v>
      </c>
      <c r="B22" s="341" t="s">
        <v>15</v>
      </c>
      <c r="C22" s="340"/>
      <c r="D22" s="340"/>
      <c r="E22" s="414">
        <v>262</v>
      </c>
      <c r="F22" s="342">
        <v>262</v>
      </c>
    </row>
    <row r="23" spans="1:6" ht="20.25">
      <c r="A23" s="337">
        <v>15</v>
      </c>
      <c r="B23" s="338" t="s">
        <v>16</v>
      </c>
      <c r="C23" s="337"/>
      <c r="D23" s="337"/>
      <c r="E23" s="339">
        <v>340</v>
      </c>
      <c r="F23" s="339">
        <v>340</v>
      </c>
    </row>
    <row r="24" spans="1:6" ht="20.25">
      <c r="A24" s="340">
        <v>16</v>
      </c>
      <c r="B24" s="341" t="s">
        <v>246</v>
      </c>
      <c r="C24" s="340"/>
      <c r="D24" s="340"/>
      <c r="E24" s="342">
        <v>307</v>
      </c>
      <c r="F24" s="342">
        <v>307</v>
      </c>
    </row>
    <row r="25" spans="1:6" ht="20.25">
      <c r="A25" s="337">
        <v>17</v>
      </c>
      <c r="B25" s="338" t="s">
        <v>18</v>
      </c>
      <c r="C25" s="337"/>
      <c r="D25" s="337"/>
      <c r="E25" s="339">
        <v>381</v>
      </c>
      <c r="F25" s="339">
        <v>381</v>
      </c>
    </row>
    <row r="26" spans="1:6" ht="20.25">
      <c r="A26" s="340">
        <v>18</v>
      </c>
      <c r="B26" s="341" t="s">
        <v>19</v>
      </c>
      <c r="C26" s="340"/>
      <c r="D26" s="340"/>
      <c r="E26" s="414">
        <v>518</v>
      </c>
      <c r="F26" s="342">
        <v>518</v>
      </c>
    </row>
    <row r="27" spans="1:6" ht="20.25">
      <c r="A27" s="343"/>
      <c r="B27" s="343" t="s">
        <v>0</v>
      </c>
      <c r="C27" s="344">
        <f>SUM(C9:C26)</f>
        <v>0</v>
      </c>
      <c r="D27" s="344">
        <f>SUM(D9:D26)</f>
        <v>0</v>
      </c>
      <c r="E27" s="344">
        <f>SUM(E9:E26)</f>
        <v>7809</v>
      </c>
      <c r="F27" s="344">
        <f>SUM(F9:F26)</f>
        <v>7809</v>
      </c>
    </row>
  </sheetData>
  <mergeCells count="5">
    <mergeCell ref="A1:F1"/>
    <mergeCell ref="B5:F5"/>
    <mergeCell ref="A3:F3"/>
    <mergeCell ref="A2:F2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S10" sqref="S10"/>
    </sheetView>
  </sheetViews>
  <sheetFormatPr defaultRowHeight="12.75"/>
  <cols>
    <col min="1" max="1" width="4.7109375" customWidth="1"/>
    <col min="2" max="2" width="24.5703125" customWidth="1"/>
    <col min="3" max="3" width="11.28515625" customWidth="1"/>
    <col min="4" max="4" width="12.42578125" customWidth="1"/>
    <col min="5" max="5" width="11.28515625" customWidth="1"/>
    <col min="6" max="6" width="10" customWidth="1"/>
    <col min="7" max="8" width="11.7109375" customWidth="1"/>
    <col min="9" max="9" width="12.42578125" customWidth="1"/>
    <col min="10" max="10" width="14.28515625" customWidth="1"/>
    <col min="11" max="11" width="12.85546875" customWidth="1"/>
    <col min="12" max="12" width="13.42578125" customWidth="1"/>
    <col min="13" max="13" width="9.7109375" customWidth="1"/>
  </cols>
  <sheetData>
    <row r="1" spans="1:13" ht="15" customHeight="1">
      <c r="A1" s="681" t="s">
        <v>248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</row>
    <row r="2" spans="1:13">
      <c r="A2" s="682" t="s">
        <v>316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</row>
    <row r="3" spans="1:13" ht="12.75" customHeight="1">
      <c r="A3" s="683" t="s">
        <v>77</v>
      </c>
      <c r="B3" s="685" t="s">
        <v>40</v>
      </c>
      <c r="C3" s="687" t="s">
        <v>249</v>
      </c>
      <c r="D3" s="687"/>
      <c r="E3" s="687"/>
      <c r="F3" s="687"/>
      <c r="G3" s="687"/>
      <c r="H3" s="687"/>
      <c r="I3" s="455" t="s">
        <v>250</v>
      </c>
      <c r="J3" s="455" t="s">
        <v>251</v>
      </c>
      <c r="K3" s="455" t="s">
        <v>252</v>
      </c>
      <c r="L3" s="455" t="s">
        <v>253</v>
      </c>
      <c r="M3" s="455" t="s">
        <v>254</v>
      </c>
    </row>
    <row r="4" spans="1:13" ht="12.75" customHeight="1">
      <c r="A4" s="683"/>
      <c r="B4" s="685"/>
      <c r="C4" s="678" t="s">
        <v>255</v>
      </c>
      <c r="D4" s="680" t="s">
        <v>256</v>
      </c>
      <c r="E4" s="680"/>
      <c r="F4" s="680"/>
      <c r="G4" s="680"/>
      <c r="H4" s="680"/>
      <c r="I4" s="455"/>
      <c r="J4" s="455"/>
      <c r="K4" s="455"/>
      <c r="L4" s="455"/>
      <c r="M4" s="455"/>
    </row>
    <row r="5" spans="1:13" ht="39" thickBot="1">
      <c r="A5" s="684"/>
      <c r="B5" s="686"/>
      <c r="C5" s="679"/>
      <c r="D5" s="353" t="s">
        <v>257</v>
      </c>
      <c r="E5" s="353" t="s">
        <v>258</v>
      </c>
      <c r="F5" s="353" t="s">
        <v>259</v>
      </c>
      <c r="G5" s="353" t="s">
        <v>260</v>
      </c>
      <c r="H5" s="353" t="s">
        <v>261</v>
      </c>
      <c r="I5" s="456"/>
      <c r="J5" s="456"/>
      <c r="K5" s="456"/>
      <c r="L5" s="456"/>
      <c r="M5" s="456"/>
    </row>
    <row r="6" spans="1:13" ht="18.75" thickTop="1">
      <c r="A6" s="37" t="s">
        <v>90</v>
      </c>
      <c r="B6" s="346" t="s">
        <v>141</v>
      </c>
      <c r="C6" s="263">
        <v>24</v>
      </c>
      <c r="D6" s="264">
        <v>0</v>
      </c>
      <c r="E6" s="264">
        <v>8</v>
      </c>
      <c r="F6" s="264">
        <v>16</v>
      </c>
      <c r="G6" s="264">
        <v>0</v>
      </c>
      <c r="H6" s="264">
        <v>0</v>
      </c>
      <c r="I6" s="263">
        <v>0</v>
      </c>
      <c r="J6" s="263">
        <v>0</v>
      </c>
      <c r="K6" s="263">
        <v>0</v>
      </c>
      <c r="L6" s="263">
        <v>1</v>
      </c>
      <c r="M6" s="263">
        <v>25</v>
      </c>
    </row>
    <row r="7" spans="1:13" ht="18">
      <c r="A7" s="139" t="s">
        <v>91</v>
      </c>
      <c r="B7" s="347" t="s">
        <v>142</v>
      </c>
      <c r="C7" s="268">
        <v>12</v>
      </c>
      <c r="D7" s="269">
        <v>2</v>
      </c>
      <c r="E7" s="269">
        <v>6</v>
      </c>
      <c r="F7" s="269">
        <v>3</v>
      </c>
      <c r="G7" s="269">
        <v>1</v>
      </c>
      <c r="H7" s="269">
        <v>0</v>
      </c>
      <c r="I7" s="268">
        <v>1</v>
      </c>
      <c r="J7" s="268">
        <v>0</v>
      </c>
      <c r="K7" s="268">
        <v>0</v>
      </c>
      <c r="L7" s="268">
        <v>0</v>
      </c>
      <c r="M7" s="268">
        <v>15</v>
      </c>
    </row>
    <row r="8" spans="1:13" ht="18">
      <c r="A8" s="25" t="s">
        <v>92</v>
      </c>
      <c r="B8" s="348" t="s">
        <v>143</v>
      </c>
      <c r="C8" s="272">
        <v>26</v>
      </c>
      <c r="D8" s="273">
        <v>10</v>
      </c>
      <c r="E8" s="273">
        <v>6</v>
      </c>
      <c r="F8" s="273">
        <v>9</v>
      </c>
      <c r="G8" s="273">
        <v>0</v>
      </c>
      <c r="H8" s="273">
        <v>1</v>
      </c>
      <c r="I8" s="272">
        <v>1</v>
      </c>
      <c r="J8" s="272">
        <v>0</v>
      </c>
      <c r="K8" s="272">
        <v>0</v>
      </c>
      <c r="L8" s="272">
        <v>1</v>
      </c>
      <c r="M8" s="272">
        <v>28</v>
      </c>
    </row>
    <row r="9" spans="1:13" ht="18">
      <c r="A9" s="139" t="s">
        <v>93</v>
      </c>
      <c r="B9" s="347" t="s">
        <v>144</v>
      </c>
      <c r="C9" s="268">
        <v>66</v>
      </c>
      <c r="D9" s="269">
        <v>6</v>
      </c>
      <c r="E9" s="269">
        <v>42</v>
      </c>
      <c r="F9" s="269">
        <v>18</v>
      </c>
      <c r="G9" s="269">
        <v>0</v>
      </c>
      <c r="H9" s="269">
        <v>1</v>
      </c>
      <c r="I9" s="268">
        <v>6</v>
      </c>
      <c r="J9" s="268">
        <v>0</v>
      </c>
      <c r="K9" s="268">
        <v>0</v>
      </c>
      <c r="L9" s="268">
        <v>5</v>
      </c>
      <c r="M9" s="268">
        <v>77</v>
      </c>
    </row>
    <row r="10" spans="1:13" ht="18">
      <c r="A10" s="25" t="s">
        <v>94</v>
      </c>
      <c r="B10" s="348" t="s">
        <v>145</v>
      </c>
      <c r="C10" s="272">
        <v>98</v>
      </c>
      <c r="D10" s="273">
        <v>13</v>
      </c>
      <c r="E10" s="273">
        <v>25</v>
      </c>
      <c r="F10" s="273">
        <v>58</v>
      </c>
      <c r="G10" s="273">
        <v>0</v>
      </c>
      <c r="H10" s="273">
        <v>3</v>
      </c>
      <c r="I10" s="272">
        <v>3</v>
      </c>
      <c r="J10" s="272">
        <v>0</v>
      </c>
      <c r="K10" s="272">
        <v>0</v>
      </c>
      <c r="L10" s="272">
        <v>3</v>
      </c>
      <c r="M10" s="272">
        <v>104</v>
      </c>
    </row>
    <row r="11" spans="1:13" ht="18">
      <c r="A11" s="139" t="s">
        <v>95</v>
      </c>
      <c r="B11" s="347" t="s">
        <v>146</v>
      </c>
      <c r="C11" s="268">
        <v>103</v>
      </c>
      <c r="D11" s="269">
        <v>22</v>
      </c>
      <c r="E11" s="269">
        <v>27</v>
      </c>
      <c r="F11" s="269">
        <v>52</v>
      </c>
      <c r="G11" s="269">
        <v>0</v>
      </c>
      <c r="H11" s="269">
        <v>2</v>
      </c>
      <c r="I11" s="268">
        <v>1</v>
      </c>
      <c r="J11" s="268">
        <v>0</v>
      </c>
      <c r="K11" s="268">
        <v>0</v>
      </c>
      <c r="L11" s="268">
        <v>0</v>
      </c>
      <c r="M11" s="268">
        <v>103</v>
      </c>
    </row>
    <row r="12" spans="1:13" ht="18">
      <c r="A12" s="25" t="s">
        <v>96</v>
      </c>
      <c r="B12" s="348" t="s">
        <v>147</v>
      </c>
      <c r="C12" s="272">
        <v>18</v>
      </c>
      <c r="D12" s="273">
        <v>3</v>
      </c>
      <c r="E12" s="273">
        <v>8</v>
      </c>
      <c r="F12" s="273">
        <v>7</v>
      </c>
      <c r="G12" s="273">
        <v>0</v>
      </c>
      <c r="H12" s="273">
        <v>0</v>
      </c>
      <c r="I12" s="272">
        <v>1</v>
      </c>
      <c r="J12" s="272">
        <v>0</v>
      </c>
      <c r="K12" s="272">
        <v>0</v>
      </c>
      <c r="L12" s="272">
        <v>0</v>
      </c>
      <c r="M12" s="272">
        <v>19</v>
      </c>
    </row>
    <row r="13" spans="1:13" ht="18">
      <c r="A13" s="139" t="s">
        <v>97</v>
      </c>
      <c r="B13" s="347" t="s">
        <v>148</v>
      </c>
      <c r="C13" s="268">
        <v>34</v>
      </c>
      <c r="D13" s="269">
        <v>1</v>
      </c>
      <c r="E13" s="269">
        <v>12</v>
      </c>
      <c r="F13" s="269">
        <v>21</v>
      </c>
      <c r="G13" s="269">
        <v>0</v>
      </c>
      <c r="H13" s="269">
        <v>1</v>
      </c>
      <c r="I13" s="268">
        <v>0</v>
      </c>
      <c r="J13" s="268">
        <v>0</v>
      </c>
      <c r="K13" s="268">
        <v>0</v>
      </c>
      <c r="L13" s="268">
        <v>3</v>
      </c>
      <c r="M13" s="268">
        <v>37</v>
      </c>
    </row>
    <row r="14" spans="1:13" ht="18">
      <c r="A14" s="25" t="s">
        <v>98</v>
      </c>
      <c r="B14" s="348" t="s">
        <v>149</v>
      </c>
      <c r="C14" s="272">
        <v>10</v>
      </c>
      <c r="D14" s="273">
        <v>1</v>
      </c>
      <c r="E14" s="273">
        <v>5</v>
      </c>
      <c r="F14" s="273">
        <v>4</v>
      </c>
      <c r="G14" s="273">
        <v>0</v>
      </c>
      <c r="H14" s="273">
        <v>0</v>
      </c>
      <c r="I14" s="272">
        <v>2</v>
      </c>
      <c r="J14" s="272">
        <v>0</v>
      </c>
      <c r="K14" s="272">
        <v>0</v>
      </c>
      <c r="L14" s="272">
        <v>2</v>
      </c>
      <c r="M14" s="272">
        <v>14</v>
      </c>
    </row>
    <row r="15" spans="1:13" ht="18">
      <c r="A15" s="139" t="s">
        <v>99</v>
      </c>
      <c r="B15" s="347" t="s">
        <v>150</v>
      </c>
      <c r="C15" s="268">
        <v>10</v>
      </c>
      <c r="D15" s="269">
        <v>1</v>
      </c>
      <c r="E15" s="269">
        <v>2</v>
      </c>
      <c r="F15" s="269">
        <v>6</v>
      </c>
      <c r="G15" s="269">
        <v>0</v>
      </c>
      <c r="H15" s="269">
        <v>1</v>
      </c>
      <c r="I15" s="268">
        <v>0</v>
      </c>
      <c r="J15" s="268">
        <v>0</v>
      </c>
      <c r="K15" s="268">
        <v>0</v>
      </c>
      <c r="L15" s="268">
        <v>0</v>
      </c>
      <c r="M15" s="268">
        <v>10</v>
      </c>
    </row>
    <row r="16" spans="1:13" ht="18">
      <c r="A16" s="25" t="s">
        <v>100</v>
      </c>
      <c r="B16" s="348" t="s">
        <v>151</v>
      </c>
      <c r="C16" s="272">
        <v>22</v>
      </c>
      <c r="D16" s="273">
        <v>3</v>
      </c>
      <c r="E16" s="273">
        <v>6</v>
      </c>
      <c r="F16" s="273">
        <v>13</v>
      </c>
      <c r="G16" s="273">
        <v>0</v>
      </c>
      <c r="H16" s="273">
        <v>0</v>
      </c>
      <c r="I16" s="272">
        <v>1</v>
      </c>
      <c r="J16" s="272">
        <v>0</v>
      </c>
      <c r="K16" s="272">
        <v>0</v>
      </c>
      <c r="L16" s="272">
        <v>3</v>
      </c>
      <c r="M16" s="272">
        <v>26</v>
      </c>
    </row>
    <row r="17" spans="1:13" ht="18">
      <c r="A17" s="139" t="s">
        <v>101</v>
      </c>
      <c r="B17" s="347" t="s">
        <v>152</v>
      </c>
      <c r="C17" s="268">
        <v>25</v>
      </c>
      <c r="D17" s="269">
        <v>2</v>
      </c>
      <c r="E17" s="269">
        <v>4</v>
      </c>
      <c r="F17" s="269">
        <v>19</v>
      </c>
      <c r="G17" s="269">
        <v>0</v>
      </c>
      <c r="H17" s="269">
        <v>0</v>
      </c>
      <c r="I17" s="268">
        <v>1</v>
      </c>
      <c r="J17" s="268">
        <v>0</v>
      </c>
      <c r="K17" s="268">
        <v>0</v>
      </c>
      <c r="L17" s="268">
        <v>1</v>
      </c>
      <c r="M17" s="268">
        <v>26</v>
      </c>
    </row>
    <row r="18" spans="1:13" ht="18">
      <c r="A18" s="25" t="s">
        <v>102</v>
      </c>
      <c r="B18" s="348" t="s">
        <v>153</v>
      </c>
      <c r="C18" s="272">
        <v>20</v>
      </c>
      <c r="D18" s="273">
        <v>1</v>
      </c>
      <c r="E18" s="273">
        <v>2</v>
      </c>
      <c r="F18" s="273">
        <v>17</v>
      </c>
      <c r="G18" s="273">
        <v>0</v>
      </c>
      <c r="H18" s="273">
        <v>0</v>
      </c>
      <c r="I18" s="272">
        <v>1</v>
      </c>
      <c r="J18" s="272">
        <v>0</v>
      </c>
      <c r="K18" s="272">
        <v>0</v>
      </c>
      <c r="L18" s="272">
        <v>1</v>
      </c>
      <c r="M18" s="272">
        <v>22</v>
      </c>
    </row>
    <row r="19" spans="1:13" ht="18">
      <c r="A19" s="139" t="s">
        <v>103</v>
      </c>
      <c r="B19" s="347" t="s">
        <v>154</v>
      </c>
      <c r="C19" s="268">
        <v>39</v>
      </c>
      <c r="D19" s="269">
        <v>9</v>
      </c>
      <c r="E19" s="269">
        <v>9</v>
      </c>
      <c r="F19" s="269">
        <v>21</v>
      </c>
      <c r="G19" s="269">
        <v>0</v>
      </c>
      <c r="H19" s="269">
        <v>0</v>
      </c>
      <c r="I19" s="268">
        <v>1</v>
      </c>
      <c r="J19" s="268">
        <v>0</v>
      </c>
      <c r="K19" s="268">
        <v>0</v>
      </c>
      <c r="L19" s="268">
        <v>2</v>
      </c>
      <c r="M19" s="268">
        <v>42</v>
      </c>
    </row>
    <row r="20" spans="1:13" ht="18">
      <c r="A20" s="25" t="s">
        <v>104</v>
      </c>
      <c r="B20" s="348" t="s">
        <v>155</v>
      </c>
      <c r="C20" s="272">
        <v>34</v>
      </c>
      <c r="D20" s="273">
        <v>2</v>
      </c>
      <c r="E20" s="273">
        <v>5</v>
      </c>
      <c r="F20" s="273">
        <v>26</v>
      </c>
      <c r="G20" s="273">
        <v>0</v>
      </c>
      <c r="H20" s="273">
        <v>1</v>
      </c>
      <c r="I20" s="272">
        <v>1</v>
      </c>
      <c r="J20" s="272">
        <v>0</v>
      </c>
      <c r="K20" s="272">
        <v>0</v>
      </c>
      <c r="L20" s="272">
        <v>1</v>
      </c>
      <c r="M20" s="272">
        <v>36</v>
      </c>
    </row>
    <row r="21" spans="1:13" ht="18">
      <c r="A21" s="139" t="s">
        <v>105</v>
      </c>
      <c r="B21" s="347" t="s">
        <v>156</v>
      </c>
      <c r="C21" s="268">
        <v>20</v>
      </c>
      <c r="D21" s="269">
        <v>0</v>
      </c>
      <c r="E21" s="269">
        <v>12</v>
      </c>
      <c r="F21" s="269">
        <v>8</v>
      </c>
      <c r="G21" s="269">
        <v>0</v>
      </c>
      <c r="H21" s="269">
        <v>0</v>
      </c>
      <c r="I21" s="268">
        <v>0</v>
      </c>
      <c r="J21" s="268">
        <v>0</v>
      </c>
      <c r="K21" s="268">
        <v>0</v>
      </c>
      <c r="L21" s="268">
        <v>0</v>
      </c>
      <c r="M21" s="268">
        <v>20</v>
      </c>
    </row>
    <row r="22" spans="1:13" ht="18">
      <c r="A22" s="25" t="s">
        <v>106</v>
      </c>
      <c r="B22" s="348" t="s">
        <v>157</v>
      </c>
      <c r="C22" s="272">
        <v>34</v>
      </c>
      <c r="D22" s="273">
        <v>2</v>
      </c>
      <c r="E22" s="273">
        <v>7</v>
      </c>
      <c r="F22" s="273">
        <v>25</v>
      </c>
      <c r="G22" s="273">
        <v>0</v>
      </c>
      <c r="H22" s="273">
        <v>0</v>
      </c>
      <c r="I22" s="272">
        <v>0</v>
      </c>
      <c r="J22" s="272">
        <v>0</v>
      </c>
      <c r="K22" s="272">
        <v>0</v>
      </c>
      <c r="L22" s="272">
        <v>3</v>
      </c>
      <c r="M22" s="272">
        <v>37</v>
      </c>
    </row>
    <row r="23" spans="1:13" ht="18">
      <c r="A23" s="139" t="s">
        <v>107</v>
      </c>
      <c r="B23" s="347" t="s">
        <v>158</v>
      </c>
      <c r="C23" s="268">
        <v>30</v>
      </c>
      <c r="D23" s="269">
        <v>1</v>
      </c>
      <c r="E23" s="269">
        <v>14</v>
      </c>
      <c r="F23" s="269">
        <v>14</v>
      </c>
      <c r="G23" s="269">
        <v>1</v>
      </c>
      <c r="H23" s="269">
        <v>0</v>
      </c>
      <c r="I23" s="268">
        <v>2</v>
      </c>
      <c r="J23" s="268">
        <v>1</v>
      </c>
      <c r="K23" s="268">
        <v>0</v>
      </c>
      <c r="L23" s="268">
        <v>0</v>
      </c>
      <c r="M23" s="268">
        <v>33</v>
      </c>
    </row>
    <row r="24" spans="1:13" ht="18">
      <c r="A24" s="345"/>
      <c r="B24" s="345" t="s">
        <v>262</v>
      </c>
      <c r="C24" s="272">
        <f>SUM(C6:C23)</f>
        <v>625</v>
      </c>
      <c r="D24" s="272">
        <f t="shared" ref="D24:M24" si="0">SUM(D6:D23)</f>
        <v>79</v>
      </c>
      <c r="E24" s="272">
        <f t="shared" si="0"/>
        <v>200</v>
      </c>
      <c r="F24" s="272">
        <f t="shared" si="0"/>
        <v>337</v>
      </c>
      <c r="G24" s="272">
        <f t="shared" si="0"/>
        <v>2</v>
      </c>
      <c r="H24" s="272">
        <f t="shared" si="0"/>
        <v>10</v>
      </c>
      <c r="I24" s="272">
        <f t="shared" si="0"/>
        <v>22</v>
      </c>
      <c r="J24" s="272">
        <f t="shared" si="0"/>
        <v>1</v>
      </c>
      <c r="K24" s="272">
        <f t="shared" si="0"/>
        <v>0</v>
      </c>
      <c r="L24" s="272">
        <f t="shared" si="0"/>
        <v>26</v>
      </c>
      <c r="M24" s="272">
        <f t="shared" si="0"/>
        <v>674</v>
      </c>
    </row>
    <row r="25" spans="1:13" ht="18">
      <c r="A25" s="416"/>
      <c r="B25" s="418" t="s">
        <v>263</v>
      </c>
      <c r="C25" s="416"/>
      <c r="D25" s="417"/>
      <c r="E25" s="417"/>
      <c r="F25" s="417"/>
      <c r="G25" s="417"/>
      <c r="H25" s="417"/>
      <c r="I25" s="416"/>
      <c r="J25" s="416"/>
      <c r="K25" s="416"/>
      <c r="L25" s="416"/>
      <c r="M25" s="416"/>
    </row>
  </sheetData>
  <mergeCells count="12">
    <mergeCell ref="C4:C5"/>
    <mergeCell ref="D4:H4"/>
    <mergeCell ref="A1:M1"/>
    <mergeCell ref="A2:M2"/>
    <mergeCell ref="A3:A5"/>
    <mergeCell ref="B3:B5"/>
    <mergeCell ref="C3:H3"/>
    <mergeCell ref="I3:I5"/>
    <mergeCell ref="J3:J5"/>
    <mergeCell ref="K3:K5"/>
    <mergeCell ref="L3:L5"/>
    <mergeCell ref="M3:M5"/>
  </mergeCells>
  <pageMargins left="0.7" right="0.7" top="0.75" bottom="0.75" header="0.3" footer="0.3"/>
  <pageSetup paperSize="9" scale="83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90" zoomScaleNormal="90" workbookViewId="0">
      <selection activeCell="D20" sqref="D20"/>
    </sheetView>
  </sheetViews>
  <sheetFormatPr defaultRowHeight="12.75"/>
  <cols>
    <col min="1" max="1" width="27.42578125" bestFit="1" customWidth="1"/>
    <col min="2" max="2" width="17.85546875" customWidth="1"/>
    <col min="3" max="3" width="19.7109375" customWidth="1"/>
  </cols>
  <sheetData>
    <row r="1" spans="1:3" ht="46.5" customHeight="1">
      <c r="A1" s="695" t="s">
        <v>330</v>
      </c>
      <c r="B1" s="695"/>
      <c r="C1" s="695"/>
    </row>
    <row r="2" spans="1:3" ht="15.75">
      <c r="A2" s="688" t="s">
        <v>331</v>
      </c>
      <c r="B2" s="688"/>
      <c r="C2" s="688"/>
    </row>
    <row r="3" spans="1:3" ht="12.75" customHeight="1">
      <c r="C3" s="694"/>
    </row>
    <row r="4" spans="1:3" ht="32.25" customHeight="1">
      <c r="A4" s="690" t="s">
        <v>332</v>
      </c>
      <c r="B4" s="691" t="s">
        <v>333</v>
      </c>
      <c r="C4" s="691"/>
    </row>
    <row r="5" spans="1:3" ht="37.5" customHeight="1">
      <c r="A5" s="690"/>
      <c r="B5" s="692" t="s">
        <v>329</v>
      </c>
      <c r="C5" s="692" t="s">
        <v>63</v>
      </c>
    </row>
    <row r="6" spans="1:3" ht="18">
      <c r="A6" s="327" t="s">
        <v>2</v>
      </c>
      <c r="B6" s="693">
        <v>9</v>
      </c>
      <c r="C6" s="693">
        <v>9</v>
      </c>
    </row>
    <row r="7" spans="1:3" ht="18">
      <c r="A7" s="408" t="s">
        <v>3</v>
      </c>
      <c r="B7" s="407">
        <v>33</v>
      </c>
      <c r="C7" s="407">
        <v>33</v>
      </c>
    </row>
    <row r="8" spans="1:3" ht="18">
      <c r="A8" s="327" t="s">
        <v>4</v>
      </c>
      <c r="B8" s="693">
        <v>23</v>
      </c>
      <c r="C8" s="693">
        <v>23</v>
      </c>
    </row>
    <row r="9" spans="1:3" ht="18">
      <c r="A9" s="408" t="s">
        <v>5</v>
      </c>
      <c r="B9" s="407">
        <v>73</v>
      </c>
      <c r="C9" s="407">
        <v>73</v>
      </c>
    </row>
    <row r="10" spans="1:3" ht="18">
      <c r="A10" s="327" t="s">
        <v>6</v>
      </c>
      <c r="B10" s="693">
        <v>33</v>
      </c>
      <c r="C10" s="693">
        <v>33</v>
      </c>
    </row>
    <row r="11" spans="1:3" ht="18">
      <c r="A11" s="408" t="s">
        <v>7</v>
      </c>
      <c r="B11" s="407">
        <v>58</v>
      </c>
      <c r="C11" s="407">
        <v>58</v>
      </c>
    </row>
    <row r="12" spans="1:3" ht="18">
      <c r="A12" s="327" t="s">
        <v>8</v>
      </c>
      <c r="B12" s="693">
        <v>41</v>
      </c>
      <c r="C12" s="693">
        <v>41</v>
      </c>
    </row>
    <row r="13" spans="1:3" ht="18">
      <c r="A13" s="408" t="s">
        <v>9</v>
      </c>
      <c r="B13" s="407">
        <v>14</v>
      </c>
      <c r="C13" s="407">
        <v>14</v>
      </c>
    </row>
    <row r="14" spans="1:3" ht="18">
      <c r="A14" s="327" t="s">
        <v>10</v>
      </c>
      <c r="B14" s="693">
        <v>37</v>
      </c>
      <c r="C14" s="693">
        <v>37</v>
      </c>
    </row>
    <row r="15" spans="1:3" ht="18">
      <c r="A15" s="408" t="s">
        <v>11</v>
      </c>
      <c r="B15" s="407">
        <v>13</v>
      </c>
      <c r="C15" s="407">
        <v>13</v>
      </c>
    </row>
    <row r="16" spans="1:3" ht="18">
      <c r="A16" s="327" t="s">
        <v>12</v>
      </c>
      <c r="B16" s="693">
        <v>11</v>
      </c>
      <c r="C16" s="693">
        <v>11</v>
      </c>
    </row>
    <row r="17" spans="1:3" ht="18">
      <c r="A17" s="408" t="s">
        <v>13</v>
      </c>
      <c r="B17" s="407">
        <v>34</v>
      </c>
      <c r="C17" s="407">
        <v>34</v>
      </c>
    </row>
    <row r="18" spans="1:3" ht="18">
      <c r="A18" s="327" t="s">
        <v>14</v>
      </c>
      <c r="B18" s="693">
        <v>16</v>
      </c>
      <c r="C18" s="693">
        <v>16</v>
      </c>
    </row>
    <row r="19" spans="1:3" ht="18">
      <c r="A19" s="408" t="s">
        <v>15</v>
      </c>
      <c r="B19" s="407">
        <v>19</v>
      </c>
      <c r="C19" s="407">
        <v>19</v>
      </c>
    </row>
    <row r="20" spans="1:3" ht="18">
      <c r="A20" s="327" t="s">
        <v>16</v>
      </c>
      <c r="B20" s="693">
        <v>33</v>
      </c>
      <c r="C20" s="693">
        <v>33</v>
      </c>
    </row>
    <row r="21" spans="1:3" ht="18">
      <c r="A21" s="408" t="s">
        <v>17</v>
      </c>
      <c r="B21" s="407">
        <v>180</v>
      </c>
      <c r="C21" s="407">
        <v>180</v>
      </c>
    </row>
    <row r="22" spans="1:3" ht="18">
      <c r="A22" s="327" t="s">
        <v>18</v>
      </c>
      <c r="B22" s="693">
        <v>43</v>
      </c>
      <c r="C22" s="693">
        <v>43</v>
      </c>
    </row>
    <row r="23" spans="1:3" ht="18">
      <c r="A23" s="408" t="s">
        <v>19</v>
      </c>
      <c r="B23" s="407">
        <v>30</v>
      </c>
      <c r="C23" s="407">
        <v>30</v>
      </c>
    </row>
    <row r="24" spans="1:3" ht="26.25" customHeight="1">
      <c r="A24" s="330" t="s">
        <v>238</v>
      </c>
      <c r="B24" s="689">
        <v>700</v>
      </c>
      <c r="C24" s="689">
        <v>700</v>
      </c>
    </row>
  </sheetData>
  <mergeCells count="4">
    <mergeCell ref="A4:A5"/>
    <mergeCell ref="A2:C2"/>
    <mergeCell ref="B4:C4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="60" zoomScaleNormal="60" workbookViewId="0">
      <selection activeCell="Z20" sqref="Z20"/>
    </sheetView>
  </sheetViews>
  <sheetFormatPr defaultRowHeight="12.75"/>
  <cols>
    <col min="1" max="1" width="3.7109375" customWidth="1"/>
    <col min="2" max="2" width="26" customWidth="1"/>
    <col min="3" max="3" width="7.28515625" hidden="1" customWidth="1"/>
    <col min="4" max="4" width="7" hidden="1" customWidth="1"/>
    <col min="5" max="5" width="6.140625" hidden="1" customWidth="1"/>
    <col min="6" max="6" width="6.28515625" hidden="1" customWidth="1"/>
    <col min="7" max="7" width="6" hidden="1" customWidth="1"/>
    <col min="8" max="8" width="11.5703125" hidden="1" customWidth="1"/>
    <col min="9" max="9" width="11.28515625" hidden="1" customWidth="1"/>
    <col min="10" max="10" width="8.7109375" hidden="1" customWidth="1"/>
    <col min="11" max="12" width="7.85546875" hidden="1" customWidth="1"/>
    <col min="13" max="13" width="7.28515625" hidden="1" customWidth="1"/>
    <col min="14" max="14" width="8.5703125" hidden="1" customWidth="1"/>
    <col min="15" max="15" width="11.7109375" hidden="1" customWidth="1"/>
    <col min="16" max="16" width="16.140625" customWidth="1"/>
    <col min="17" max="17" width="19.28515625" style="4" customWidth="1"/>
    <col min="18" max="18" width="17.85546875" customWidth="1"/>
    <col min="19" max="19" width="0" hidden="1" customWidth="1"/>
    <col min="20" max="20" width="3.7109375" customWidth="1"/>
    <col min="21" max="21" width="36.85546875" customWidth="1"/>
    <col min="22" max="22" width="5.5703125" customWidth="1"/>
  </cols>
  <sheetData>
    <row r="1" spans="1:28" ht="57" customHeight="1">
      <c r="A1" s="450" t="s">
        <v>269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</row>
    <row r="2" spans="1:28" ht="18.75" customHeight="1">
      <c r="A2" s="451" t="s">
        <v>1</v>
      </c>
      <c r="B2" s="453" t="s">
        <v>40</v>
      </c>
      <c r="P2" s="455" t="s">
        <v>270</v>
      </c>
      <c r="Q2" s="455" t="s">
        <v>271</v>
      </c>
      <c r="R2" s="455" t="s">
        <v>69</v>
      </c>
    </row>
    <row r="3" spans="1:28" ht="22.5" customHeight="1">
      <c r="A3" s="451"/>
      <c r="B3" s="453"/>
      <c r="P3" s="455"/>
      <c r="Q3" s="455"/>
      <c r="R3" s="455"/>
    </row>
    <row r="4" spans="1:28" ht="19.5" customHeight="1" thickBot="1">
      <c r="A4" s="451"/>
      <c r="B4" s="453"/>
      <c r="P4" s="455"/>
      <c r="Q4" s="455"/>
      <c r="R4" s="455"/>
    </row>
    <row r="5" spans="1:28" ht="62.25" customHeight="1" thickBot="1">
      <c r="A5" s="452"/>
      <c r="B5" s="454"/>
      <c r="P5" s="456"/>
      <c r="Q5" s="456"/>
      <c r="R5" s="456"/>
      <c r="U5" s="479" t="s">
        <v>229</v>
      </c>
      <c r="V5" s="480"/>
      <c r="W5" s="457" t="s">
        <v>76</v>
      </c>
      <c r="X5" s="476"/>
      <c r="Y5" s="457" t="s">
        <v>171</v>
      </c>
      <c r="Z5" s="476"/>
      <c r="AA5" s="457" t="s">
        <v>172</v>
      </c>
      <c r="AB5" s="458"/>
    </row>
    <row r="6" spans="1:28" ht="27.95" customHeight="1" thickTop="1">
      <c r="A6" s="37">
        <v>1</v>
      </c>
      <c r="B6" s="38" t="s">
        <v>2</v>
      </c>
      <c r="C6" s="263"/>
      <c r="D6" s="264"/>
      <c r="E6" s="264"/>
      <c r="F6" s="264"/>
      <c r="G6" s="264"/>
      <c r="H6" s="264">
        <f>C6</f>
        <v>0</v>
      </c>
      <c r="I6" s="265"/>
      <c r="J6" s="266"/>
      <c r="K6" s="266"/>
      <c r="L6" s="266"/>
      <c r="M6" s="266"/>
      <c r="N6" s="267">
        <f>SUM(J6:M6)</f>
        <v>0</v>
      </c>
      <c r="O6" s="267">
        <f>SUM(H6:M6)</f>
        <v>0</v>
      </c>
      <c r="P6" s="58">
        <v>187</v>
      </c>
      <c r="Q6" s="58">
        <v>313</v>
      </c>
      <c r="R6" s="58">
        <v>386</v>
      </c>
      <c r="S6" s="29"/>
      <c r="T6" s="29"/>
      <c r="U6" s="467" t="s">
        <v>173</v>
      </c>
      <c r="V6" s="468"/>
      <c r="W6" s="473" t="s">
        <v>272</v>
      </c>
      <c r="X6" s="474"/>
      <c r="Y6" s="459" t="s">
        <v>273</v>
      </c>
      <c r="Z6" s="483"/>
      <c r="AA6" s="459" t="s">
        <v>274</v>
      </c>
      <c r="AB6" s="460"/>
    </row>
    <row r="7" spans="1:28" ht="30.6" customHeight="1">
      <c r="A7" s="139">
        <v>2</v>
      </c>
      <c r="B7" s="140" t="s">
        <v>3</v>
      </c>
      <c r="C7" s="268"/>
      <c r="D7" s="269"/>
      <c r="E7" s="269"/>
      <c r="F7" s="269"/>
      <c r="G7" s="269"/>
      <c r="H7" s="269">
        <f>C7</f>
        <v>0</v>
      </c>
      <c r="I7" s="270"/>
      <c r="J7" s="270"/>
      <c r="K7" s="270"/>
      <c r="L7" s="270"/>
      <c r="M7" s="270"/>
      <c r="N7" s="271">
        <f t="shared" ref="N7:N23" si="0">SUM(J7:M7)</f>
        <v>0</v>
      </c>
      <c r="O7" s="271">
        <f t="shared" ref="O7:O23" si="1">SUM(H7:M7)</f>
        <v>0</v>
      </c>
      <c r="P7" s="150">
        <v>122</v>
      </c>
      <c r="Q7" s="150">
        <v>262</v>
      </c>
      <c r="R7" s="150">
        <v>477</v>
      </c>
      <c r="S7" s="29"/>
      <c r="T7" s="29"/>
      <c r="U7" s="463" t="s">
        <v>174</v>
      </c>
      <c r="V7" s="464"/>
      <c r="W7" s="484"/>
      <c r="X7" s="485"/>
      <c r="Y7" s="473" t="s">
        <v>275</v>
      </c>
      <c r="Z7" s="474"/>
      <c r="AA7" s="461"/>
      <c r="AB7" s="462"/>
    </row>
    <row r="8" spans="1:28" ht="27.95" customHeight="1">
      <c r="A8" s="25">
        <v>3</v>
      </c>
      <c r="B8" s="44" t="s">
        <v>4</v>
      </c>
      <c r="C8" s="272"/>
      <c r="D8" s="273"/>
      <c r="E8" s="273"/>
      <c r="F8" s="273"/>
      <c r="G8" s="273"/>
      <c r="H8" s="273">
        <f t="shared" ref="H8:H23" si="2">C8</f>
        <v>0</v>
      </c>
      <c r="I8" s="274"/>
      <c r="J8" s="274"/>
      <c r="K8" s="274"/>
      <c r="L8" s="274"/>
      <c r="M8" s="274"/>
      <c r="N8" s="275">
        <f t="shared" si="0"/>
        <v>0</v>
      </c>
      <c r="O8" s="275">
        <f t="shared" si="1"/>
        <v>0</v>
      </c>
      <c r="P8" s="59">
        <v>286</v>
      </c>
      <c r="Q8" s="59">
        <v>507</v>
      </c>
      <c r="R8" s="59">
        <v>603</v>
      </c>
      <c r="S8" s="29"/>
      <c r="T8" s="29"/>
      <c r="U8" s="228" t="s">
        <v>175</v>
      </c>
      <c r="V8" s="229"/>
      <c r="W8" s="230"/>
      <c r="X8" s="231"/>
      <c r="Y8" s="232"/>
      <c r="Z8" s="233"/>
      <c r="AA8" s="234"/>
      <c r="AB8" s="235"/>
    </row>
    <row r="9" spans="1:28" ht="27.95" customHeight="1">
      <c r="A9" s="139">
        <v>4</v>
      </c>
      <c r="B9" s="140" t="s">
        <v>5</v>
      </c>
      <c r="C9" s="268"/>
      <c r="D9" s="269"/>
      <c r="E9" s="269"/>
      <c r="F9" s="269"/>
      <c r="G9" s="269"/>
      <c r="H9" s="269">
        <f t="shared" si="2"/>
        <v>0</v>
      </c>
      <c r="I9" s="270"/>
      <c r="J9" s="270"/>
      <c r="K9" s="270"/>
      <c r="L9" s="270"/>
      <c r="M9" s="270"/>
      <c r="N9" s="271">
        <f t="shared" si="0"/>
        <v>0</v>
      </c>
      <c r="O9" s="271">
        <f t="shared" si="1"/>
        <v>0</v>
      </c>
      <c r="P9" s="150">
        <v>620</v>
      </c>
      <c r="Q9" s="150">
        <v>1486</v>
      </c>
      <c r="R9" s="150">
        <v>2107</v>
      </c>
      <c r="S9" s="29"/>
      <c r="T9" s="29"/>
      <c r="U9" s="481" t="s">
        <v>176</v>
      </c>
      <c r="V9" s="482"/>
      <c r="W9" s="473">
        <v>3980</v>
      </c>
      <c r="X9" s="474"/>
      <c r="Y9" s="473">
        <v>14877</v>
      </c>
      <c r="Z9" s="474"/>
      <c r="AA9" s="473">
        <v>11940</v>
      </c>
      <c r="AB9" s="475"/>
    </row>
    <row r="10" spans="1:28" ht="27.95" customHeight="1">
      <c r="A10" s="25">
        <v>5</v>
      </c>
      <c r="B10" s="44" t="s">
        <v>6</v>
      </c>
      <c r="C10" s="272"/>
      <c r="D10" s="273"/>
      <c r="E10" s="273"/>
      <c r="F10" s="273"/>
      <c r="G10" s="273"/>
      <c r="H10" s="273">
        <f t="shared" si="2"/>
        <v>0</v>
      </c>
      <c r="I10" s="274"/>
      <c r="J10" s="274"/>
      <c r="K10" s="274"/>
      <c r="L10" s="274"/>
      <c r="M10" s="274"/>
      <c r="N10" s="275">
        <f t="shared" si="0"/>
        <v>0</v>
      </c>
      <c r="O10" s="275">
        <f t="shared" si="1"/>
        <v>0</v>
      </c>
      <c r="P10" s="59">
        <v>555</v>
      </c>
      <c r="Q10" s="59">
        <v>1134</v>
      </c>
      <c r="R10" s="59">
        <v>1289</v>
      </c>
      <c r="S10" s="29"/>
      <c r="T10" s="29"/>
      <c r="U10" s="467" t="s">
        <v>177</v>
      </c>
      <c r="V10" s="468"/>
      <c r="W10" s="469">
        <v>704</v>
      </c>
      <c r="X10" s="469"/>
      <c r="Y10" s="469">
        <v>3323</v>
      </c>
      <c r="Z10" s="469"/>
      <c r="AA10" s="469">
        <v>2816</v>
      </c>
      <c r="AB10" s="470"/>
    </row>
    <row r="11" spans="1:28" ht="27.95" customHeight="1">
      <c r="A11" s="139">
        <v>6</v>
      </c>
      <c r="B11" s="140" t="s">
        <v>7</v>
      </c>
      <c r="C11" s="268"/>
      <c r="D11" s="269"/>
      <c r="E11" s="269"/>
      <c r="F11" s="269"/>
      <c r="G11" s="269"/>
      <c r="H11" s="269">
        <f t="shared" si="2"/>
        <v>0</v>
      </c>
      <c r="I11" s="270"/>
      <c r="J11" s="270"/>
      <c r="K11" s="270"/>
      <c r="L11" s="270"/>
      <c r="M11" s="270"/>
      <c r="N11" s="271">
        <f t="shared" si="0"/>
        <v>0</v>
      </c>
      <c r="O11" s="271">
        <f t="shared" si="1"/>
        <v>0</v>
      </c>
      <c r="P11" s="150">
        <v>840</v>
      </c>
      <c r="Q11" s="150">
        <v>1393</v>
      </c>
      <c r="R11" s="150">
        <v>1553</v>
      </c>
      <c r="S11" s="29"/>
      <c r="T11" s="29"/>
      <c r="U11" s="467" t="s">
        <v>178</v>
      </c>
      <c r="V11" s="468"/>
      <c r="W11" s="469">
        <v>146</v>
      </c>
      <c r="X11" s="469"/>
      <c r="Y11" s="469">
        <v>828</v>
      </c>
      <c r="Z11" s="469"/>
      <c r="AA11" s="469" t="s">
        <v>276</v>
      </c>
      <c r="AB11" s="470"/>
    </row>
    <row r="12" spans="1:28" ht="27.95" customHeight="1" thickBot="1">
      <c r="A12" s="25">
        <v>7</v>
      </c>
      <c r="B12" s="44" t="s">
        <v>8</v>
      </c>
      <c r="C12" s="272"/>
      <c r="D12" s="273"/>
      <c r="E12" s="273"/>
      <c r="F12" s="273"/>
      <c r="G12" s="273"/>
      <c r="H12" s="273">
        <f t="shared" si="2"/>
        <v>0</v>
      </c>
      <c r="I12" s="274"/>
      <c r="J12" s="274"/>
      <c r="K12" s="274"/>
      <c r="L12" s="274"/>
      <c r="M12" s="274"/>
      <c r="N12" s="275">
        <f t="shared" si="0"/>
        <v>0</v>
      </c>
      <c r="O12" s="275">
        <f t="shared" si="1"/>
        <v>0</v>
      </c>
      <c r="P12" s="58">
        <v>228</v>
      </c>
      <c r="Q12" s="59">
        <v>444</v>
      </c>
      <c r="R12" s="59">
        <v>572</v>
      </c>
      <c r="S12" s="29"/>
      <c r="T12" s="29"/>
      <c r="U12" s="477" t="s">
        <v>179</v>
      </c>
      <c r="V12" s="478"/>
      <c r="W12" s="471">
        <v>77</v>
      </c>
      <c r="X12" s="471"/>
      <c r="Y12" s="471">
        <v>570</v>
      </c>
      <c r="Z12" s="471"/>
      <c r="AA12" s="471">
        <v>514</v>
      </c>
      <c r="AB12" s="472"/>
    </row>
    <row r="13" spans="1:28" ht="27.95" customHeight="1">
      <c r="A13" s="139">
        <v>8</v>
      </c>
      <c r="B13" s="140" t="s">
        <v>9</v>
      </c>
      <c r="C13" s="268"/>
      <c r="D13" s="269"/>
      <c r="E13" s="269"/>
      <c r="F13" s="269"/>
      <c r="G13" s="269"/>
      <c r="H13" s="269">
        <f t="shared" si="2"/>
        <v>0</v>
      </c>
      <c r="I13" s="270"/>
      <c r="J13" s="270"/>
      <c r="K13" s="270"/>
      <c r="L13" s="270"/>
      <c r="M13" s="270"/>
      <c r="N13" s="271">
        <f t="shared" si="0"/>
        <v>0</v>
      </c>
      <c r="O13" s="271">
        <f t="shared" si="1"/>
        <v>0</v>
      </c>
      <c r="P13" s="150">
        <v>209</v>
      </c>
      <c r="Q13" s="150">
        <v>420</v>
      </c>
      <c r="R13" s="150">
        <v>429</v>
      </c>
      <c r="S13" s="29"/>
      <c r="T13" s="29"/>
    </row>
    <row r="14" spans="1:28" ht="27.95" customHeight="1">
      <c r="A14" s="25">
        <v>9</v>
      </c>
      <c r="B14" s="44" t="s">
        <v>10</v>
      </c>
      <c r="C14" s="272"/>
      <c r="D14" s="273"/>
      <c r="E14" s="273"/>
      <c r="F14" s="273"/>
      <c r="G14" s="273"/>
      <c r="H14" s="273">
        <f t="shared" si="2"/>
        <v>0</v>
      </c>
      <c r="I14" s="274"/>
      <c r="J14" s="274"/>
      <c r="K14" s="274"/>
      <c r="L14" s="274"/>
      <c r="M14" s="274"/>
      <c r="N14" s="275">
        <f t="shared" si="0"/>
        <v>0</v>
      </c>
      <c r="O14" s="275">
        <f t="shared" si="1"/>
        <v>0</v>
      </c>
      <c r="P14" s="59">
        <v>168</v>
      </c>
      <c r="Q14" s="59">
        <v>445</v>
      </c>
      <c r="R14" s="59">
        <v>642</v>
      </c>
      <c r="S14" s="29"/>
      <c r="T14" s="29"/>
    </row>
    <row r="15" spans="1:28" ht="27.95" customHeight="1">
      <c r="A15" s="139">
        <v>10</v>
      </c>
      <c r="B15" s="140" t="s">
        <v>11</v>
      </c>
      <c r="C15" s="268"/>
      <c r="D15" s="269"/>
      <c r="E15" s="269"/>
      <c r="F15" s="269"/>
      <c r="G15" s="269"/>
      <c r="H15" s="269">
        <f t="shared" si="2"/>
        <v>0</v>
      </c>
      <c r="I15" s="270"/>
      <c r="J15" s="270"/>
      <c r="K15" s="270"/>
      <c r="L15" s="270"/>
      <c r="M15" s="270"/>
      <c r="N15" s="271">
        <f t="shared" si="0"/>
        <v>0</v>
      </c>
      <c r="O15" s="271">
        <f t="shared" si="1"/>
        <v>0</v>
      </c>
      <c r="P15" s="150">
        <v>136</v>
      </c>
      <c r="Q15" s="150">
        <v>217</v>
      </c>
      <c r="R15" s="150">
        <v>250</v>
      </c>
      <c r="S15" s="29"/>
      <c r="T15" s="29"/>
    </row>
    <row r="16" spans="1:28" ht="27.95" customHeight="1">
      <c r="A16" s="25">
        <v>11</v>
      </c>
      <c r="B16" s="44" t="s">
        <v>12</v>
      </c>
      <c r="C16" s="272"/>
      <c r="D16" s="273"/>
      <c r="E16" s="273"/>
      <c r="F16" s="273"/>
      <c r="G16" s="273"/>
      <c r="H16" s="273">
        <f t="shared" si="2"/>
        <v>0</v>
      </c>
      <c r="I16" s="274"/>
      <c r="J16" s="274"/>
      <c r="K16" s="274"/>
      <c r="L16" s="274"/>
      <c r="M16" s="274"/>
      <c r="N16" s="275">
        <f t="shared" si="0"/>
        <v>0</v>
      </c>
      <c r="O16" s="275">
        <f t="shared" si="1"/>
        <v>0</v>
      </c>
      <c r="P16" s="59">
        <v>170</v>
      </c>
      <c r="Q16" s="59">
        <v>360</v>
      </c>
      <c r="R16" s="59">
        <v>510</v>
      </c>
      <c r="S16" s="29"/>
      <c r="T16" s="29"/>
    </row>
    <row r="17" spans="1:20" ht="27.95" customHeight="1">
      <c r="A17" s="139">
        <v>12</v>
      </c>
      <c r="B17" s="140" t="s">
        <v>13</v>
      </c>
      <c r="C17" s="268"/>
      <c r="D17" s="269"/>
      <c r="E17" s="269"/>
      <c r="F17" s="269"/>
      <c r="G17" s="269"/>
      <c r="H17" s="269">
        <f t="shared" si="2"/>
        <v>0</v>
      </c>
      <c r="I17" s="270"/>
      <c r="J17" s="270"/>
      <c r="K17" s="270"/>
      <c r="L17" s="270"/>
      <c r="M17" s="270"/>
      <c r="N17" s="271">
        <f t="shared" si="0"/>
        <v>0</v>
      </c>
      <c r="O17" s="271">
        <f t="shared" si="1"/>
        <v>0</v>
      </c>
      <c r="P17" s="150">
        <v>191</v>
      </c>
      <c r="Q17" s="150">
        <v>396</v>
      </c>
      <c r="R17" s="150">
        <v>558</v>
      </c>
      <c r="S17" s="29"/>
      <c r="T17" s="29"/>
    </row>
    <row r="18" spans="1:20" ht="27.95" customHeight="1">
      <c r="A18" s="25">
        <v>13</v>
      </c>
      <c r="B18" s="44" t="s">
        <v>14</v>
      </c>
      <c r="C18" s="272"/>
      <c r="D18" s="273"/>
      <c r="E18" s="273"/>
      <c r="F18" s="273"/>
      <c r="G18" s="273"/>
      <c r="H18" s="273">
        <f t="shared" si="2"/>
        <v>0</v>
      </c>
      <c r="I18" s="274"/>
      <c r="J18" s="274"/>
      <c r="K18" s="274"/>
      <c r="L18" s="274"/>
      <c r="M18" s="274"/>
      <c r="N18" s="275">
        <f t="shared" si="0"/>
        <v>0</v>
      </c>
      <c r="O18" s="275">
        <f t="shared" si="1"/>
        <v>0</v>
      </c>
      <c r="P18" s="59">
        <v>154</v>
      </c>
      <c r="Q18" s="59">
        <v>248</v>
      </c>
      <c r="R18" s="59">
        <v>270</v>
      </c>
      <c r="S18" s="29"/>
      <c r="T18" s="29"/>
    </row>
    <row r="19" spans="1:20" ht="27.95" customHeight="1">
      <c r="A19" s="139">
        <v>14</v>
      </c>
      <c r="B19" s="140" t="s">
        <v>15</v>
      </c>
      <c r="C19" s="268"/>
      <c r="D19" s="269"/>
      <c r="E19" s="269"/>
      <c r="F19" s="269"/>
      <c r="G19" s="269"/>
      <c r="H19" s="269">
        <f t="shared" si="2"/>
        <v>0</v>
      </c>
      <c r="I19" s="270"/>
      <c r="J19" s="270"/>
      <c r="K19" s="270"/>
      <c r="L19" s="270"/>
      <c r="M19" s="270"/>
      <c r="N19" s="271">
        <f t="shared" si="0"/>
        <v>0</v>
      </c>
      <c r="O19" s="271">
        <f t="shared" si="1"/>
        <v>0</v>
      </c>
      <c r="P19" s="150">
        <v>288</v>
      </c>
      <c r="Q19" s="150">
        <v>505</v>
      </c>
      <c r="R19" s="150">
        <v>523</v>
      </c>
      <c r="S19" s="29"/>
      <c r="T19" s="29"/>
    </row>
    <row r="20" spans="1:20" ht="27.95" customHeight="1">
      <c r="A20" s="25">
        <v>15</v>
      </c>
      <c r="B20" s="44" t="s">
        <v>16</v>
      </c>
      <c r="C20" s="272"/>
      <c r="D20" s="273"/>
      <c r="E20" s="273"/>
      <c r="F20" s="273"/>
      <c r="G20" s="273"/>
      <c r="H20" s="273">
        <f t="shared" si="2"/>
        <v>0</v>
      </c>
      <c r="I20" s="274"/>
      <c r="J20" s="274"/>
      <c r="K20" s="274"/>
      <c r="L20" s="274"/>
      <c r="M20" s="274"/>
      <c r="N20" s="275">
        <f t="shared" si="0"/>
        <v>0</v>
      </c>
      <c r="O20" s="275">
        <f t="shared" si="1"/>
        <v>0</v>
      </c>
      <c r="P20" s="59">
        <v>134</v>
      </c>
      <c r="Q20" s="59">
        <v>268</v>
      </c>
      <c r="R20" s="59">
        <v>355</v>
      </c>
      <c r="S20" s="29"/>
      <c r="T20" s="29"/>
    </row>
    <row r="21" spans="1:20" ht="27.95" customHeight="1">
      <c r="A21" s="139">
        <v>16</v>
      </c>
      <c r="B21" s="140" t="s">
        <v>17</v>
      </c>
      <c r="C21" s="268"/>
      <c r="D21" s="269"/>
      <c r="E21" s="269"/>
      <c r="F21" s="269"/>
      <c r="G21" s="269"/>
      <c r="H21" s="269">
        <f t="shared" si="2"/>
        <v>0</v>
      </c>
      <c r="I21" s="270"/>
      <c r="J21" s="270"/>
      <c r="K21" s="270"/>
      <c r="L21" s="270"/>
      <c r="M21" s="270"/>
      <c r="N21" s="271">
        <f t="shared" si="0"/>
        <v>0</v>
      </c>
      <c r="O21" s="271">
        <f t="shared" si="1"/>
        <v>0</v>
      </c>
      <c r="P21" s="150">
        <v>91</v>
      </c>
      <c r="Q21" s="150">
        <v>380</v>
      </c>
      <c r="R21" s="150">
        <v>416</v>
      </c>
      <c r="S21" s="29"/>
      <c r="T21" s="29"/>
    </row>
    <row r="22" spans="1:20" ht="27.95" customHeight="1">
      <c r="A22" s="25">
        <v>17</v>
      </c>
      <c r="B22" s="44" t="s">
        <v>18</v>
      </c>
      <c r="C22" s="272"/>
      <c r="D22" s="273"/>
      <c r="E22" s="273"/>
      <c r="F22" s="273"/>
      <c r="G22" s="273"/>
      <c r="H22" s="273">
        <f t="shared" si="2"/>
        <v>0</v>
      </c>
      <c r="I22" s="274"/>
      <c r="J22" s="274"/>
      <c r="K22" s="274"/>
      <c r="L22" s="274"/>
      <c r="M22" s="274"/>
      <c r="N22" s="275">
        <f t="shared" si="0"/>
        <v>0</v>
      </c>
      <c r="O22" s="275">
        <f t="shared" si="1"/>
        <v>0</v>
      </c>
      <c r="P22" s="59">
        <v>228</v>
      </c>
      <c r="Q22" s="59">
        <v>447</v>
      </c>
      <c r="R22" s="59">
        <v>479</v>
      </c>
      <c r="S22" s="29"/>
      <c r="T22" s="29"/>
    </row>
    <row r="23" spans="1:20" ht="27.95" customHeight="1">
      <c r="A23" s="139">
        <v>18</v>
      </c>
      <c r="B23" s="140" t="s">
        <v>19</v>
      </c>
      <c r="C23" s="268"/>
      <c r="D23" s="269"/>
      <c r="E23" s="269"/>
      <c r="F23" s="269"/>
      <c r="G23" s="269"/>
      <c r="H23" s="269">
        <f t="shared" si="2"/>
        <v>0</v>
      </c>
      <c r="I23" s="270"/>
      <c r="J23" s="270"/>
      <c r="K23" s="270"/>
      <c r="L23" s="270"/>
      <c r="M23" s="270"/>
      <c r="N23" s="271">
        <f t="shared" si="0"/>
        <v>0</v>
      </c>
      <c r="O23" s="271">
        <f t="shared" si="1"/>
        <v>0</v>
      </c>
      <c r="P23" s="150">
        <v>311</v>
      </c>
      <c r="Q23" s="150">
        <v>660</v>
      </c>
      <c r="R23" s="150">
        <v>816</v>
      </c>
      <c r="S23" s="29"/>
      <c r="T23" s="29"/>
    </row>
    <row r="24" spans="1:20" ht="27.95" customHeight="1">
      <c r="A24" s="465" t="s">
        <v>0</v>
      </c>
      <c r="B24" s="466"/>
      <c r="P24" s="60">
        <v>4918</v>
      </c>
      <c r="Q24" s="60">
        <v>9885</v>
      </c>
      <c r="R24" s="60">
        <v>12235</v>
      </c>
      <c r="S24" s="60">
        <f>SUM(S6:S23)</f>
        <v>0</v>
      </c>
    </row>
    <row r="25" spans="1:20" ht="13.9" hidden="1" customHeight="1">
      <c r="N25" s="278"/>
      <c r="O25" s="277"/>
    </row>
    <row r="26" spans="1:20" ht="21.75" hidden="1" customHeight="1">
      <c r="B26" t="s">
        <v>20</v>
      </c>
      <c r="O26" s="8"/>
    </row>
    <row r="27" spans="1:20" ht="41.45" customHeight="1">
      <c r="O27" s="8"/>
    </row>
    <row r="30" spans="1:20">
      <c r="N30" s="276"/>
    </row>
  </sheetData>
  <mergeCells count="35">
    <mergeCell ref="U12:V12"/>
    <mergeCell ref="W12:X12"/>
    <mergeCell ref="Y12:Z12"/>
    <mergeCell ref="U10:V10"/>
    <mergeCell ref="U5:V5"/>
    <mergeCell ref="W5:X5"/>
    <mergeCell ref="U6:V6"/>
    <mergeCell ref="Y7:Z7"/>
    <mergeCell ref="U9:V9"/>
    <mergeCell ref="Y9:Z9"/>
    <mergeCell ref="Y6:Z6"/>
    <mergeCell ref="W6:X6"/>
    <mergeCell ref="W7:X7"/>
    <mergeCell ref="AA5:AB5"/>
    <mergeCell ref="AA6:AB6"/>
    <mergeCell ref="AA7:AB7"/>
    <mergeCell ref="U7:V7"/>
    <mergeCell ref="A24:B24"/>
    <mergeCell ref="U11:V11"/>
    <mergeCell ref="W11:X11"/>
    <mergeCell ref="Y11:Z11"/>
    <mergeCell ref="W10:X10"/>
    <mergeCell ref="AA11:AB11"/>
    <mergeCell ref="Y10:Z10"/>
    <mergeCell ref="AA10:AB10"/>
    <mergeCell ref="AA12:AB12"/>
    <mergeCell ref="W9:X9"/>
    <mergeCell ref="AA9:AB9"/>
    <mergeCell ref="Y5:Z5"/>
    <mergeCell ref="A1:R1"/>
    <mergeCell ref="A2:A5"/>
    <mergeCell ref="B2:B5"/>
    <mergeCell ref="P2:P5"/>
    <mergeCell ref="Q2:Q5"/>
    <mergeCell ref="R2:R5"/>
  </mergeCells>
  <pageMargins left="0.25" right="0.25" top="0.75" bottom="0.75" header="0.3" footer="0.3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50" zoomScaleNormal="50" workbookViewId="0">
      <selection activeCell="AM18" sqref="AM18"/>
    </sheetView>
  </sheetViews>
  <sheetFormatPr defaultRowHeight="12.75"/>
  <cols>
    <col min="1" max="1" width="5" customWidth="1"/>
    <col min="2" max="2" width="24.7109375" customWidth="1"/>
    <col min="3" max="3" width="8.28515625" hidden="1" customWidth="1"/>
    <col min="4" max="4" width="6.7109375" hidden="1" customWidth="1"/>
    <col min="5" max="5" width="6.140625" hidden="1" customWidth="1"/>
    <col min="6" max="6" width="5.5703125" hidden="1" customWidth="1"/>
    <col min="7" max="7" width="6.140625" hidden="1" customWidth="1"/>
    <col min="8" max="8" width="5.5703125" hidden="1" customWidth="1"/>
    <col min="9" max="9" width="6.140625" hidden="1" customWidth="1"/>
    <col min="10" max="10" width="5.5703125" hidden="1" customWidth="1"/>
    <col min="11" max="11" width="6.85546875" hidden="1" customWidth="1"/>
    <col min="12" max="12" width="5.5703125" hidden="1" customWidth="1"/>
    <col min="13" max="13" width="6.85546875" hidden="1" customWidth="1"/>
    <col min="14" max="14" width="5.5703125" hidden="1" customWidth="1"/>
    <col min="15" max="16" width="6.7109375" hidden="1" customWidth="1"/>
    <col min="17" max="17" width="6" hidden="1" customWidth="1"/>
    <col min="18" max="18" width="5.5703125" hidden="1" customWidth="1"/>
    <col min="19" max="19" width="6" hidden="1" customWidth="1"/>
    <col min="20" max="20" width="5.5703125" hidden="1" customWidth="1"/>
    <col min="21" max="21" width="6" hidden="1" customWidth="1"/>
    <col min="22" max="22" width="5.5703125" hidden="1" customWidth="1"/>
    <col min="23" max="23" width="8.28515625" hidden="1" customWidth="1"/>
    <col min="24" max="24" width="7.5703125" hidden="1" customWidth="1"/>
    <col min="25" max="25" width="8.28515625" hidden="1" customWidth="1"/>
    <col min="26" max="26" width="6.85546875" hidden="1" customWidth="1"/>
    <col min="27" max="27" width="12.42578125" hidden="1" customWidth="1"/>
    <col min="28" max="28" width="8.28515625" hidden="1" customWidth="1"/>
    <col min="29" max="29" width="23.5703125" customWidth="1"/>
    <col min="30" max="30" width="24" customWidth="1"/>
    <col min="31" max="31" width="23.140625" customWidth="1"/>
    <col min="32" max="32" width="24.140625" customWidth="1"/>
    <col min="33" max="33" width="23.7109375" customWidth="1"/>
    <col min="34" max="34" width="25.7109375" customWidth="1"/>
    <col min="35" max="35" width="21.42578125" customWidth="1"/>
  </cols>
  <sheetData>
    <row r="1" spans="1:44" s="7" customFormat="1" ht="36" customHeight="1">
      <c r="A1" s="439" t="s">
        <v>24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</row>
    <row r="2" spans="1:44" ht="42" customHeight="1">
      <c r="A2" s="493" t="s">
        <v>264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221"/>
      <c r="AH2" s="221"/>
      <c r="AI2" s="221"/>
      <c r="AJ2" s="221"/>
      <c r="AK2" s="221"/>
      <c r="AL2" s="56"/>
      <c r="AM2" s="56"/>
      <c r="AN2" s="56"/>
      <c r="AO2" s="56"/>
      <c r="AP2" s="56"/>
      <c r="AQ2" s="56"/>
      <c r="AR2" s="56"/>
    </row>
    <row r="3" spans="1:44" ht="51" customHeight="1">
      <c r="A3" s="443" t="s">
        <v>39</v>
      </c>
      <c r="B3" s="494" t="s">
        <v>40</v>
      </c>
      <c r="C3" s="497" t="s">
        <v>170</v>
      </c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89" t="s">
        <v>217</v>
      </c>
      <c r="AD3" s="489"/>
      <c r="AE3" s="489" t="s">
        <v>232</v>
      </c>
      <c r="AF3" s="489"/>
      <c r="AG3" s="56"/>
      <c r="AH3" s="56"/>
      <c r="AI3" s="56"/>
      <c r="AJ3" s="56"/>
      <c r="AK3" s="56"/>
      <c r="AL3" s="222"/>
      <c r="AM3" s="222"/>
      <c r="AN3" s="222"/>
      <c r="AO3" s="222"/>
      <c r="AP3" s="222"/>
      <c r="AQ3" s="222"/>
      <c r="AR3" s="222"/>
    </row>
    <row r="4" spans="1:44" ht="13.15" customHeight="1">
      <c r="A4" s="443"/>
      <c r="B4" s="495"/>
      <c r="C4" s="486" t="s">
        <v>51</v>
      </c>
      <c r="D4" s="486"/>
      <c r="E4" s="486"/>
      <c r="F4" s="486"/>
      <c r="G4" s="486" t="s">
        <v>52</v>
      </c>
      <c r="H4" s="486"/>
      <c r="I4" s="486"/>
      <c r="J4" s="486"/>
      <c r="K4" s="486" t="s">
        <v>53</v>
      </c>
      <c r="L4" s="486"/>
      <c r="M4" s="486"/>
      <c r="N4" s="486"/>
      <c r="O4" s="486" t="s">
        <v>54</v>
      </c>
      <c r="P4" s="486"/>
      <c r="Q4" s="486"/>
      <c r="R4" s="486"/>
      <c r="S4" s="486" t="s">
        <v>55</v>
      </c>
      <c r="T4" s="486"/>
      <c r="U4" s="486"/>
      <c r="V4" s="486"/>
      <c r="W4" s="486" t="s">
        <v>56</v>
      </c>
      <c r="X4" s="486"/>
      <c r="Y4" s="486"/>
      <c r="Z4" s="486"/>
      <c r="AA4" s="488" t="s">
        <v>0</v>
      </c>
      <c r="AB4" s="488"/>
      <c r="AC4" s="489"/>
      <c r="AD4" s="489"/>
      <c r="AE4" s="489"/>
      <c r="AF4" s="489"/>
      <c r="AG4" s="222"/>
      <c r="AH4" s="222"/>
      <c r="AI4" s="222"/>
      <c r="AJ4" s="222"/>
      <c r="AK4" s="222"/>
      <c r="AL4" s="223"/>
      <c r="AM4" s="223"/>
      <c r="AN4" s="223"/>
      <c r="AO4" s="223"/>
      <c r="AP4" s="223"/>
      <c r="AQ4" s="223"/>
      <c r="AR4" s="223"/>
    </row>
    <row r="5" spans="1:44" ht="21" customHeight="1">
      <c r="A5" s="443"/>
      <c r="B5" s="495"/>
      <c r="C5" s="487" t="s">
        <v>57</v>
      </c>
      <c r="D5" s="487"/>
      <c r="E5" s="487" t="s">
        <v>58</v>
      </c>
      <c r="F5" s="487"/>
      <c r="G5" s="487" t="s">
        <v>57</v>
      </c>
      <c r="H5" s="487"/>
      <c r="I5" s="487" t="s">
        <v>58</v>
      </c>
      <c r="J5" s="487"/>
      <c r="K5" s="487" t="s">
        <v>57</v>
      </c>
      <c r="L5" s="487"/>
      <c r="M5" s="487" t="s">
        <v>58</v>
      </c>
      <c r="N5" s="487"/>
      <c r="O5" s="487" t="s">
        <v>57</v>
      </c>
      <c r="P5" s="487"/>
      <c r="Q5" s="487" t="s">
        <v>58</v>
      </c>
      <c r="R5" s="487"/>
      <c r="S5" s="487" t="s">
        <v>57</v>
      </c>
      <c r="T5" s="487"/>
      <c r="U5" s="487" t="s">
        <v>58</v>
      </c>
      <c r="V5" s="487"/>
      <c r="W5" s="487" t="s">
        <v>57</v>
      </c>
      <c r="X5" s="487"/>
      <c r="Y5" s="487" t="s">
        <v>58</v>
      </c>
      <c r="Z5" s="487"/>
      <c r="AA5" s="488"/>
      <c r="AB5" s="488"/>
      <c r="AC5" s="489" t="s">
        <v>59</v>
      </c>
      <c r="AD5" s="489" t="s">
        <v>60</v>
      </c>
      <c r="AE5" s="489" t="s">
        <v>59</v>
      </c>
      <c r="AF5" s="489" t="s">
        <v>60</v>
      </c>
      <c r="AG5" s="223"/>
      <c r="AH5" s="223"/>
      <c r="AI5" s="223"/>
      <c r="AJ5" s="223"/>
      <c r="AK5" s="223"/>
      <c r="AL5" s="224"/>
      <c r="AM5" s="224"/>
      <c r="AN5" s="224"/>
      <c r="AO5" s="224"/>
      <c r="AP5" s="224"/>
      <c r="AQ5" s="224"/>
      <c r="AR5" s="224"/>
    </row>
    <row r="6" spans="1:44" ht="62.25" customHeight="1" thickBot="1">
      <c r="A6" s="444"/>
      <c r="B6" s="496"/>
      <c r="C6" s="51" t="s">
        <v>61</v>
      </c>
      <c r="D6" s="51" t="s">
        <v>62</v>
      </c>
      <c r="E6" s="51" t="s">
        <v>61</v>
      </c>
      <c r="F6" s="51" t="s">
        <v>62</v>
      </c>
      <c r="G6" s="51" t="s">
        <v>61</v>
      </c>
      <c r="H6" s="51" t="s">
        <v>62</v>
      </c>
      <c r="I6" s="51" t="s">
        <v>61</v>
      </c>
      <c r="J6" s="51" t="s">
        <v>62</v>
      </c>
      <c r="K6" s="51" t="s">
        <v>61</v>
      </c>
      <c r="L6" s="51" t="s">
        <v>62</v>
      </c>
      <c r="M6" s="51" t="s">
        <v>61</v>
      </c>
      <c r="N6" s="51" t="s">
        <v>62</v>
      </c>
      <c r="O6" s="51" t="s">
        <v>61</v>
      </c>
      <c r="P6" s="51" t="s">
        <v>62</v>
      </c>
      <c r="Q6" s="51" t="s">
        <v>61</v>
      </c>
      <c r="R6" s="51" t="s">
        <v>62</v>
      </c>
      <c r="S6" s="51" t="s">
        <v>61</v>
      </c>
      <c r="T6" s="51" t="s">
        <v>62</v>
      </c>
      <c r="U6" s="51" t="s">
        <v>61</v>
      </c>
      <c r="V6" s="51" t="s">
        <v>62</v>
      </c>
      <c r="W6" s="51" t="s">
        <v>61</v>
      </c>
      <c r="X6" s="51" t="s">
        <v>62</v>
      </c>
      <c r="Y6" s="51" t="s">
        <v>61</v>
      </c>
      <c r="Z6" s="51" t="s">
        <v>62</v>
      </c>
      <c r="AA6" s="51" t="s">
        <v>63</v>
      </c>
      <c r="AB6" s="51" t="s">
        <v>62</v>
      </c>
      <c r="AC6" s="490"/>
      <c r="AD6" s="490"/>
      <c r="AE6" s="490"/>
      <c r="AF6" s="490"/>
      <c r="AG6" s="224"/>
      <c r="AH6" s="224"/>
      <c r="AI6" s="224"/>
      <c r="AJ6" s="224"/>
      <c r="AK6" s="224"/>
      <c r="AL6" s="56"/>
      <c r="AM6" s="56"/>
      <c r="AN6" s="56"/>
      <c r="AO6" s="56"/>
      <c r="AP6" s="56"/>
      <c r="AQ6" s="56"/>
      <c r="AR6" s="56"/>
    </row>
    <row r="7" spans="1:44" ht="27.95" customHeight="1" thickTop="1">
      <c r="A7" s="37">
        <v>1</v>
      </c>
      <c r="B7" s="38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3">
        <v>438</v>
      </c>
      <c r="AD7" s="53">
        <v>311</v>
      </c>
      <c r="AE7" s="53">
        <v>452</v>
      </c>
      <c r="AF7" s="53">
        <v>321</v>
      </c>
      <c r="AG7" s="225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</row>
    <row r="8" spans="1:44" ht="27.95" customHeight="1">
      <c r="A8" s="139">
        <v>2</v>
      </c>
      <c r="B8" s="140" t="s">
        <v>3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  <c r="AB8" s="148"/>
      <c r="AC8" s="149">
        <v>568</v>
      </c>
      <c r="AD8" s="149">
        <v>487</v>
      </c>
      <c r="AE8" s="149">
        <v>608</v>
      </c>
      <c r="AF8" s="149">
        <v>522</v>
      </c>
      <c r="AG8" s="225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</row>
    <row r="9" spans="1:44" ht="27.95" customHeight="1">
      <c r="A9" s="25">
        <v>3</v>
      </c>
      <c r="B9" s="44" t="s"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2"/>
      <c r="AB9" s="52"/>
      <c r="AC9" s="55">
        <v>507</v>
      </c>
      <c r="AD9" s="55">
        <v>392</v>
      </c>
      <c r="AE9" s="55">
        <v>540</v>
      </c>
      <c r="AF9" s="55">
        <v>413</v>
      </c>
      <c r="AG9" s="225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</row>
    <row r="10" spans="1:44" ht="27.95" customHeight="1">
      <c r="A10" s="139">
        <v>4</v>
      </c>
      <c r="B10" s="140" t="s">
        <v>5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  <c r="AB10" s="148"/>
      <c r="AC10" s="149">
        <v>1802</v>
      </c>
      <c r="AD10" s="149">
        <v>1389</v>
      </c>
      <c r="AE10" s="149">
        <v>1959</v>
      </c>
      <c r="AF10" s="149">
        <v>1503</v>
      </c>
      <c r="AG10" s="225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ht="27.95" customHeight="1">
      <c r="A11" s="25">
        <v>5</v>
      </c>
      <c r="B11" s="44" t="s"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2"/>
      <c r="AB11" s="52"/>
      <c r="AC11" s="55">
        <v>1132</v>
      </c>
      <c r="AD11" s="55">
        <v>879</v>
      </c>
      <c r="AE11" s="55">
        <v>1250</v>
      </c>
      <c r="AF11" s="55">
        <v>965</v>
      </c>
      <c r="AG11" s="225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</row>
    <row r="12" spans="1:44" ht="27.95" customHeight="1">
      <c r="A12" s="139">
        <v>6</v>
      </c>
      <c r="B12" s="140" t="s">
        <v>7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8"/>
      <c r="AB12" s="148"/>
      <c r="AC12" s="149">
        <v>1533</v>
      </c>
      <c r="AD12" s="149">
        <v>1160</v>
      </c>
      <c r="AE12" s="149">
        <v>1644</v>
      </c>
      <c r="AF12" s="149">
        <v>1239</v>
      </c>
      <c r="AG12" s="225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</row>
    <row r="13" spans="1:44" ht="27.95" customHeight="1">
      <c r="A13" s="25">
        <v>7</v>
      </c>
      <c r="B13" s="44" t="s"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2"/>
      <c r="AB13" s="52"/>
      <c r="AC13" s="55">
        <v>266</v>
      </c>
      <c r="AD13" s="55">
        <v>192</v>
      </c>
      <c r="AE13" s="55">
        <v>282</v>
      </c>
      <c r="AF13" s="55">
        <v>203</v>
      </c>
      <c r="AG13" s="225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</row>
    <row r="14" spans="1:44" ht="27.95" customHeight="1">
      <c r="A14" s="139">
        <v>8</v>
      </c>
      <c r="B14" s="140" t="s">
        <v>9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8"/>
      <c r="AB14" s="148"/>
      <c r="AC14" s="149">
        <v>358</v>
      </c>
      <c r="AD14" s="149">
        <v>228</v>
      </c>
      <c r="AE14" s="149">
        <v>380</v>
      </c>
      <c r="AF14" s="149">
        <v>233</v>
      </c>
      <c r="AG14" s="225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</row>
    <row r="15" spans="1:44" ht="27.95" customHeight="1">
      <c r="A15" s="25">
        <v>9</v>
      </c>
      <c r="B15" s="44" t="s"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2"/>
      <c r="AB15" s="52"/>
      <c r="AC15" s="55">
        <v>636</v>
      </c>
      <c r="AD15" s="55">
        <v>457</v>
      </c>
      <c r="AE15" s="55">
        <v>669</v>
      </c>
      <c r="AF15" s="55">
        <v>476</v>
      </c>
      <c r="AG15" s="225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</row>
    <row r="16" spans="1:44" ht="27.95" customHeight="1">
      <c r="A16" s="139">
        <v>10</v>
      </c>
      <c r="B16" s="140" t="s">
        <v>11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8"/>
      <c r="AB16" s="148"/>
      <c r="AC16" s="149">
        <v>249</v>
      </c>
      <c r="AD16" s="149">
        <v>154</v>
      </c>
      <c r="AE16" s="149">
        <v>282</v>
      </c>
      <c r="AF16" s="149">
        <v>165</v>
      </c>
      <c r="AG16" s="225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ht="27.95" customHeight="1">
      <c r="A17" s="25">
        <v>11</v>
      </c>
      <c r="B17" s="44" t="s"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2"/>
      <c r="AB17" s="52"/>
      <c r="AC17" s="55">
        <v>906</v>
      </c>
      <c r="AD17" s="55">
        <v>735</v>
      </c>
      <c r="AE17" s="55">
        <v>973</v>
      </c>
      <c r="AF17" s="55">
        <v>789</v>
      </c>
      <c r="AG17" s="225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</row>
    <row r="18" spans="1:44" ht="27.95" customHeight="1">
      <c r="A18" s="139">
        <v>12</v>
      </c>
      <c r="B18" s="140" t="s">
        <v>13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8"/>
      <c r="AB18" s="148"/>
      <c r="AC18" s="149">
        <v>535</v>
      </c>
      <c r="AD18" s="149">
        <v>387</v>
      </c>
      <c r="AE18" s="149">
        <v>575</v>
      </c>
      <c r="AF18" s="149">
        <v>417</v>
      </c>
      <c r="AG18" s="225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</row>
    <row r="19" spans="1:44" ht="27.95" customHeight="1">
      <c r="A19" s="25">
        <v>13</v>
      </c>
      <c r="B19" s="44" t="s"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2"/>
      <c r="AB19" s="52"/>
      <c r="AC19" s="55">
        <v>402</v>
      </c>
      <c r="AD19" s="55">
        <v>253</v>
      </c>
      <c r="AE19" s="55">
        <v>455</v>
      </c>
      <c r="AF19" s="55">
        <v>274</v>
      </c>
      <c r="AG19" s="225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</row>
    <row r="20" spans="1:44" ht="27.95" customHeight="1">
      <c r="A20" s="139">
        <v>14</v>
      </c>
      <c r="B20" s="140" t="s">
        <v>15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8"/>
      <c r="AB20" s="148"/>
      <c r="AC20" s="149">
        <v>851</v>
      </c>
      <c r="AD20" s="149">
        <v>679</v>
      </c>
      <c r="AE20" s="149">
        <v>918</v>
      </c>
      <c r="AF20" s="149">
        <v>707</v>
      </c>
      <c r="AG20" s="225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</row>
    <row r="21" spans="1:44" ht="27.95" customHeight="1">
      <c r="A21" s="25">
        <v>15</v>
      </c>
      <c r="B21" s="44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2"/>
      <c r="AB21" s="52"/>
      <c r="AC21" s="55">
        <v>136</v>
      </c>
      <c r="AD21" s="55">
        <v>96</v>
      </c>
      <c r="AE21" s="55">
        <v>142</v>
      </c>
      <c r="AF21" s="55">
        <v>100</v>
      </c>
      <c r="AG21" s="225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</row>
    <row r="22" spans="1:44" ht="27.95" customHeight="1">
      <c r="A22" s="139">
        <v>16</v>
      </c>
      <c r="B22" s="140" t="s">
        <v>17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8"/>
      <c r="AB22" s="148"/>
      <c r="AC22" s="149">
        <v>0</v>
      </c>
      <c r="AD22" s="149">
        <v>0</v>
      </c>
      <c r="AE22" s="149">
        <v>0</v>
      </c>
      <c r="AF22" s="149">
        <v>0</v>
      </c>
      <c r="AG22" s="225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</row>
    <row r="23" spans="1:44" ht="27.95" customHeight="1">
      <c r="A23" s="25">
        <v>17</v>
      </c>
      <c r="B23" s="44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2"/>
      <c r="AB23" s="52"/>
      <c r="AC23" s="55">
        <v>304</v>
      </c>
      <c r="AD23" s="55">
        <v>182</v>
      </c>
      <c r="AE23" s="55">
        <v>314</v>
      </c>
      <c r="AF23" s="55">
        <v>186</v>
      </c>
      <c r="AG23" s="225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</row>
    <row r="24" spans="1:44" ht="36" customHeight="1">
      <c r="A24" s="139">
        <v>18</v>
      </c>
      <c r="B24" s="140" t="s">
        <v>19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8"/>
      <c r="AB24" s="148"/>
      <c r="AC24" s="149">
        <v>527</v>
      </c>
      <c r="AD24" s="149">
        <v>432</v>
      </c>
      <c r="AE24" s="149">
        <v>564</v>
      </c>
      <c r="AF24" s="149">
        <v>460</v>
      </c>
      <c r="AG24" s="225"/>
      <c r="AH24" s="56"/>
      <c r="AI24" s="56"/>
      <c r="AJ24" s="56"/>
      <c r="AK24" s="56"/>
      <c r="AL24" s="226"/>
      <c r="AM24" s="226"/>
      <c r="AN24" s="226"/>
      <c r="AO24" s="226"/>
      <c r="AP24" s="226"/>
      <c r="AQ24" s="226"/>
      <c r="AR24" s="226"/>
    </row>
    <row r="25" spans="1:44" ht="36" customHeight="1">
      <c r="A25" s="491" t="s">
        <v>0</v>
      </c>
      <c r="B25" s="492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>
        <v>11150</v>
      </c>
      <c r="AD25" s="55">
        <v>8413</v>
      </c>
      <c r="AE25" s="55">
        <v>12007</v>
      </c>
      <c r="AF25" s="55">
        <v>8973</v>
      </c>
      <c r="AG25" s="226"/>
      <c r="AH25" s="226"/>
      <c r="AI25" s="226"/>
      <c r="AJ25" s="226"/>
      <c r="AK25" s="226"/>
      <c r="AL25" s="227"/>
      <c r="AM25" s="227"/>
      <c r="AN25" s="227"/>
      <c r="AO25" s="227"/>
      <c r="AP25" s="227"/>
      <c r="AQ25" s="227"/>
      <c r="AR25" s="227"/>
    </row>
    <row r="26" spans="1:44" ht="81" customHeight="1">
      <c r="A26" s="491" t="s">
        <v>277</v>
      </c>
      <c r="B26" s="500"/>
      <c r="C26" s="362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81" t="s">
        <v>51</v>
      </c>
      <c r="AD26" s="281" t="s">
        <v>64</v>
      </c>
      <c r="AE26" s="281" t="s">
        <v>65</v>
      </c>
      <c r="AF26" s="281" t="s">
        <v>66</v>
      </c>
      <c r="AG26" s="281" t="s">
        <v>67</v>
      </c>
      <c r="AH26" s="281" t="s">
        <v>56</v>
      </c>
      <c r="AI26" s="309" t="s">
        <v>0</v>
      </c>
      <c r="AJ26" s="227"/>
      <c r="AK26" s="227"/>
      <c r="AL26" s="226"/>
      <c r="AM26" s="226"/>
      <c r="AN26" s="226"/>
      <c r="AO26" s="226"/>
      <c r="AP26" s="226"/>
      <c r="AQ26" s="226"/>
      <c r="AR26" s="226"/>
    </row>
    <row r="27" spans="1:44" ht="20.25">
      <c r="A27" s="499" t="s">
        <v>50</v>
      </c>
      <c r="B27" s="499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55">
        <v>1844</v>
      </c>
      <c r="AD27" s="55">
        <v>56</v>
      </c>
      <c r="AE27" s="363">
        <v>280</v>
      </c>
      <c r="AF27" s="55">
        <v>503</v>
      </c>
      <c r="AG27" s="55">
        <v>54</v>
      </c>
      <c r="AH27" s="55">
        <v>8414</v>
      </c>
      <c r="AI27" s="50">
        <f>SUM(AC27:AH27)</f>
        <v>11151</v>
      </c>
      <c r="AJ27" s="226"/>
      <c r="AK27" s="226"/>
      <c r="AL27" s="226"/>
      <c r="AM27" s="226"/>
      <c r="AN27" s="226"/>
      <c r="AO27" s="226"/>
      <c r="AP27" s="226"/>
      <c r="AQ27" s="226"/>
      <c r="AR27" s="226"/>
    </row>
    <row r="28" spans="1:44" ht="20.25">
      <c r="A28" s="499" t="s">
        <v>68</v>
      </c>
      <c r="B28" s="499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55">
        <v>282</v>
      </c>
      <c r="AD28" s="55">
        <v>6</v>
      </c>
      <c r="AE28" s="55">
        <v>43</v>
      </c>
      <c r="AF28" s="55">
        <v>84</v>
      </c>
      <c r="AG28" s="55">
        <v>3</v>
      </c>
      <c r="AH28" s="55">
        <v>1929</v>
      </c>
      <c r="AI28" s="50">
        <f>SUM(AC28:AH28)</f>
        <v>2347</v>
      </c>
      <c r="AJ28" s="226"/>
      <c r="AK28" s="226"/>
      <c r="AL28" s="56"/>
      <c r="AM28" s="56"/>
      <c r="AN28" s="56"/>
      <c r="AO28" s="56"/>
      <c r="AP28" s="56"/>
      <c r="AQ28" s="56"/>
      <c r="AR28" s="56"/>
    </row>
    <row r="29" spans="1:44" ht="15">
      <c r="A29" s="56"/>
      <c r="B29" s="57" t="s">
        <v>28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</sheetData>
  <mergeCells count="34">
    <mergeCell ref="A28:B28"/>
    <mergeCell ref="W5:X5"/>
    <mergeCell ref="Y5:Z5"/>
    <mergeCell ref="AC5:AC6"/>
    <mergeCell ref="AD5:AD6"/>
    <mergeCell ref="M5:N5"/>
    <mergeCell ref="O5:P5"/>
    <mergeCell ref="Q5:R5"/>
    <mergeCell ref="S5:T5"/>
    <mergeCell ref="U5:V5"/>
    <mergeCell ref="C5:D5"/>
    <mergeCell ref="A27:B27"/>
    <mergeCell ref="A26:B26"/>
    <mergeCell ref="A1:AF1"/>
    <mergeCell ref="G5:H5"/>
    <mergeCell ref="W4:Z4"/>
    <mergeCell ref="AF5:AF6"/>
    <mergeCell ref="A25:B25"/>
    <mergeCell ref="AE5:AE6"/>
    <mergeCell ref="A2:AF2"/>
    <mergeCell ref="A3:A6"/>
    <mergeCell ref="B3:B6"/>
    <mergeCell ref="C3:AB3"/>
    <mergeCell ref="AC3:AD4"/>
    <mergeCell ref="AE3:AF4"/>
    <mergeCell ref="C4:F4"/>
    <mergeCell ref="G4:J4"/>
    <mergeCell ref="K4:N4"/>
    <mergeCell ref="O4:R4"/>
    <mergeCell ref="S4:V4"/>
    <mergeCell ref="E5:F5"/>
    <mergeCell ref="AA4:AB5"/>
    <mergeCell ref="I5:J5"/>
    <mergeCell ref="K5:L5"/>
  </mergeCells>
  <phoneticPr fontId="21" type="noConversion"/>
  <printOptions horizontalCentered="1"/>
  <pageMargins left="0.19685039370078741" right="0.11811023622047245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0" zoomScaleNormal="60" workbookViewId="0">
      <selection activeCell="M14" sqref="M14"/>
    </sheetView>
  </sheetViews>
  <sheetFormatPr defaultRowHeight="12.75"/>
  <cols>
    <col min="1" max="1" width="6.5703125" customWidth="1"/>
    <col min="2" max="2" width="25.85546875" customWidth="1"/>
    <col min="3" max="3" width="15" customWidth="1"/>
    <col min="4" max="4" width="14" customWidth="1"/>
    <col min="5" max="5" width="15.7109375" customWidth="1"/>
    <col min="6" max="6" width="15.42578125" customWidth="1"/>
  </cols>
  <sheetData>
    <row r="1" spans="1:6" ht="68.45" customHeight="1">
      <c r="A1" s="501" t="s">
        <v>278</v>
      </c>
      <c r="B1" s="501"/>
      <c r="C1" s="501"/>
      <c r="D1" s="501"/>
      <c r="E1" s="501"/>
      <c r="F1" s="501"/>
    </row>
    <row r="2" spans="1:6" ht="31.5" customHeight="1">
      <c r="A2" s="494" t="s">
        <v>1</v>
      </c>
      <c r="B2" s="494" t="s">
        <v>70</v>
      </c>
      <c r="C2" s="504" t="s">
        <v>71</v>
      </c>
      <c r="D2" s="505"/>
      <c r="E2" s="461" t="s">
        <v>72</v>
      </c>
      <c r="F2" s="464"/>
    </row>
    <row r="3" spans="1:6" ht="18">
      <c r="A3" s="502"/>
      <c r="B3" s="495"/>
      <c r="C3" s="506" t="s">
        <v>279</v>
      </c>
      <c r="D3" s="506"/>
      <c r="E3" s="507" t="s">
        <v>280</v>
      </c>
      <c r="F3" s="507"/>
    </row>
    <row r="4" spans="1:6" ht="18.75" thickBot="1">
      <c r="A4" s="503"/>
      <c r="B4" s="496"/>
      <c r="C4" s="84" t="s">
        <v>73</v>
      </c>
      <c r="D4" s="84" t="s">
        <v>74</v>
      </c>
      <c r="E4" s="84" t="s">
        <v>73</v>
      </c>
      <c r="F4" s="85" t="s">
        <v>74</v>
      </c>
    </row>
    <row r="5" spans="1:6" ht="27.95" customHeight="1" thickTop="1">
      <c r="A5" s="37">
        <v>1</v>
      </c>
      <c r="B5" s="38" t="s">
        <v>2</v>
      </c>
      <c r="C5" s="151">
        <v>159</v>
      </c>
      <c r="D5" s="151">
        <v>229</v>
      </c>
      <c r="E5" s="151">
        <v>190</v>
      </c>
      <c r="F5" s="151">
        <v>285</v>
      </c>
    </row>
    <row r="6" spans="1:6" ht="27.95" customHeight="1">
      <c r="A6" s="139">
        <v>2</v>
      </c>
      <c r="B6" s="140" t="s">
        <v>3</v>
      </c>
      <c r="C6" s="152">
        <v>189</v>
      </c>
      <c r="D6" s="152">
        <v>226</v>
      </c>
      <c r="E6" s="152">
        <v>211</v>
      </c>
      <c r="F6" s="152">
        <v>267</v>
      </c>
    </row>
    <row r="7" spans="1:6" ht="27.95" customHeight="1">
      <c r="A7" s="25">
        <v>3</v>
      </c>
      <c r="B7" s="44" t="s">
        <v>4</v>
      </c>
      <c r="C7" s="153">
        <v>181</v>
      </c>
      <c r="D7" s="153">
        <v>245</v>
      </c>
      <c r="E7" s="153">
        <v>227</v>
      </c>
      <c r="F7" s="153">
        <v>341</v>
      </c>
    </row>
    <row r="8" spans="1:6" ht="27.95" customHeight="1">
      <c r="A8" s="139">
        <v>4</v>
      </c>
      <c r="B8" s="140" t="s">
        <v>5</v>
      </c>
      <c r="C8" s="152">
        <v>829</v>
      </c>
      <c r="D8" s="152">
        <v>1161</v>
      </c>
      <c r="E8" s="152">
        <v>1195</v>
      </c>
      <c r="F8" s="152">
        <v>1690</v>
      </c>
    </row>
    <row r="9" spans="1:6" ht="27.95" customHeight="1">
      <c r="A9" s="25">
        <v>5</v>
      </c>
      <c r="B9" s="44" t="s">
        <v>6</v>
      </c>
      <c r="C9" s="153">
        <v>1722</v>
      </c>
      <c r="D9" s="153">
        <v>2210</v>
      </c>
      <c r="E9" s="153">
        <v>1888</v>
      </c>
      <c r="F9" s="153">
        <v>2468</v>
      </c>
    </row>
    <row r="10" spans="1:6" ht="27.95" customHeight="1">
      <c r="A10" s="139">
        <v>6</v>
      </c>
      <c r="B10" s="140" t="s">
        <v>7</v>
      </c>
      <c r="C10" s="152">
        <v>1421</v>
      </c>
      <c r="D10" s="152">
        <v>1760</v>
      </c>
      <c r="E10" s="152">
        <v>1629</v>
      </c>
      <c r="F10" s="152">
        <v>2050</v>
      </c>
    </row>
    <row r="11" spans="1:6" ht="27.95" customHeight="1">
      <c r="A11" s="25">
        <v>7</v>
      </c>
      <c r="B11" s="44" t="s">
        <v>8</v>
      </c>
      <c r="C11" s="153">
        <v>1068</v>
      </c>
      <c r="D11" s="153">
        <v>1394</v>
      </c>
      <c r="E11" s="153">
        <v>1205</v>
      </c>
      <c r="F11" s="153">
        <v>1624</v>
      </c>
    </row>
    <row r="12" spans="1:6" ht="27.95" customHeight="1">
      <c r="A12" s="139">
        <v>8</v>
      </c>
      <c r="B12" s="140" t="s">
        <v>9</v>
      </c>
      <c r="C12" s="152">
        <v>239</v>
      </c>
      <c r="D12" s="152">
        <v>337</v>
      </c>
      <c r="E12" s="152">
        <v>273</v>
      </c>
      <c r="F12" s="152">
        <v>399</v>
      </c>
    </row>
    <row r="13" spans="1:6" ht="27.95" customHeight="1">
      <c r="A13" s="25">
        <v>9</v>
      </c>
      <c r="B13" s="44" t="s">
        <v>10</v>
      </c>
      <c r="C13" s="154">
        <v>724</v>
      </c>
      <c r="D13" s="154">
        <v>850</v>
      </c>
      <c r="E13" s="154">
        <v>843</v>
      </c>
      <c r="F13" s="153">
        <v>997</v>
      </c>
    </row>
    <row r="14" spans="1:6" ht="27.95" customHeight="1">
      <c r="A14" s="139">
        <v>10</v>
      </c>
      <c r="B14" s="140" t="s">
        <v>11</v>
      </c>
      <c r="C14" s="152">
        <v>201</v>
      </c>
      <c r="D14" s="152">
        <v>298</v>
      </c>
      <c r="E14" s="152">
        <v>222</v>
      </c>
      <c r="F14" s="152">
        <v>328</v>
      </c>
    </row>
    <row r="15" spans="1:6" ht="27.95" customHeight="1">
      <c r="A15" s="25">
        <v>11</v>
      </c>
      <c r="B15" s="44" t="s">
        <v>12</v>
      </c>
      <c r="C15" s="153">
        <v>126</v>
      </c>
      <c r="D15" s="154">
        <v>159</v>
      </c>
      <c r="E15" s="153">
        <v>156</v>
      </c>
      <c r="F15" s="153">
        <v>220</v>
      </c>
    </row>
    <row r="16" spans="1:6" ht="27.95" customHeight="1">
      <c r="A16" s="139">
        <v>12</v>
      </c>
      <c r="B16" s="140" t="s">
        <v>13</v>
      </c>
      <c r="C16" s="152">
        <v>275</v>
      </c>
      <c r="D16" s="152">
        <v>377</v>
      </c>
      <c r="E16" s="152">
        <v>341</v>
      </c>
      <c r="F16" s="152">
        <v>478</v>
      </c>
    </row>
    <row r="17" spans="1:6" ht="27.95" customHeight="1">
      <c r="A17" s="25">
        <v>13</v>
      </c>
      <c r="B17" s="44" t="s">
        <v>14</v>
      </c>
      <c r="C17" s="153">
        <v>364</v>
      </c>
      <c r="D17" s="153">
        <v>506</v>
      </c>
      <c r="E17" s="153">
        <v>403</v>
      </c>
      <c r="F17" s="153">
        <v>584</v>
      </c>
    </row>
    <row r="18" spans="1:6" ht="27.95" customHeight="1">
      <c r="A18" s="139">
        <v>14</v>
      </c>
      <c r="B18" s="140" t="s">
        <v>15</v>
      </c>
      <c r="C18" s="152">
        <v>363</v>
      </c>
      <c r="D18" s="152">
        <v>505</v>
      </c>
      <c r="E18" s="152">
        <v>428</v>
      </c>
      <c r="F18" s="152">
        <v>608</v>
      </c>
    </row>
    <row r="19" spans="1:6" ht="27.95" customHeight="1">
      <c r="A19" s="25">
        <v>15</v>
      </c>
      <c r="B19" s="44" t="s">
        <v>16</v>
      </c>
      <c r="C19" s="153">
        <v>399</v>
      </c>
      <c r="D19" s="153">
        <v>579</v>
      </c>
      <c r="E19" s="153">
        <v>448</v>
      </c>
      <c r="F19" s="153">
        <v>674</v>
      </c>
    </row>
    <row r="20" spans="1:6" ht="27.95" customHeight="1">
      <c r="A20" s="139">
        <v>16</v>
      </c>
      <c r="B20" s="140" t="s">
        <v>17</v>
      </c>
      <c r="C20" s="152">
        <v>39</v>
      </c>
      <c r="D20" s="152">
        <v>61</v>
      </c>
      <c r="E20" s="152">
        <v>44</v>
      </c>
      <c r="F20" s="152">
        <v>70</v>
      </c>
    </row>
    <row r="21" spans="1:6" ht="27.95" customHeight="1">
      <c r="A21" s="25">
        <v>17</v>
      </c>
      <c r="B21" s="44" t="s">
        <v>18</v>
      </c>
      <c r="C21" s="153">
        <v>959</v>
      </c>
      <c r="D21" s="153">
        <v>1254</v>
      </c>
      <c r="E21" s="153">
        <v>1075</v>
      </c>
      <c r="F21" s="153">
        <v>1427</v>
      </c>
    </row>
    <row r="22" spans="1:6" ht="27.95" customHeight="1">
      <c r="A22" s="139">
        <v>18</v>
      </c>
      <c r="B22" s="140" t="s">
        <v>19</v>
      </c>
      <c r="C22" s="155">
        <v>813</v>
      </c>
      <c r="D22" s="152">
        <v>1059</v>
      </c>
      <c r="E22" s="155">
        <v>997</v>
      </c>
      <c r="F22" s="152">
        <v>1353</v>
      </c>
    </row>
    <row r="23" spans="1:6" ht="27.95" customHeight="1">
      <c r="A23" s="431" t="s">
        <v>0</v>
      </c>
      <c r="B23" s="432"/>
      <c r="C23" s="86">
        <f>SUM(C5:C22)</f>
        <v>10071</v>
      </c>
      <c r="D23" s="86">
        <f t="shared" ref="D23:F23" si="0">SUM(D5:D22)</f>
        <v>13210</v>
      </c>
      <c r="E23" s="86">
        <f t="shared" si="0"/>
        <v>11775</v>
      </c>
      <c r="F23" s="86">
        <f t="shared" si="0"/>
        <v>15863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1" type="noConversion"/>
  <pageMargins left="0.7" right="0.7" top="0.75" bottom="0.75" header="0.3" footer="0.3"/>
  <pageSetup paperSize="9" scale="9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70" zoomScaleNormal="70" workbookViewId="0">
      <selection activeCell="K14" sqref="K14"/>
    </sheetView>
  </sheetViews>
  <sheetFormatPr defaultRowHeight="12.75"/>
  <cols>
    <col min="1" max="1" width="6.5703125" customWidth="1"/>
    <col min="2" max="2" width="30.85546875" customWidth="1"/>
    <col min="3" max="3" width="15.5703125" customWidth="1"/>
    <col min="4" max="4" width="14.5703125" customWidth="1"/>
    <col min="5" max="6" width="14.42578125" customWidth="1"/>
  </cols>
  <sheetData>
    <row r="1" spans="1:8" ht="51" customHeight="1">
      <c r="A1" s="513" t="s">
        <v>326</v>
      </c>
      <c r="B1" s="513"/>
      <c r="C1" s="513"/>
      <c r="D1" s="513"/>
      <c r="E1" s="513"/>
      <c r="F1" s="513"/>
    </row>
    <row r="2" spans="1:8" ht="16.5" customHeight="1">
      <c r="A2" s="510" t="s">
        <v>75</v>
      </c>
      <c r="B2" s="512" t="s">
        <v>40</v>
      </c>
      <c r="C2" s="514" t="s">
        <v>226</v>
      </c>
      <c r="D2" s="514"/>
      <c r="E2" s="514" t="s">
        <v>327</v>
      </c>
      <c r="F2" s="514"/>
    </row>
    <row r="3" spans="1:8" ht="48.75" customHeight="1">
      <c r="A3" s="511"/>
      <c r="B3" s="512"/>
      <c r="C3" s="310" t="s">
        <v>228</v>
      </c>
      <c r="D3" s="310" t="s">
        <v>227</v>
      </c>
      <c r="E3" s="310" t="s">
        <v>228</v>
      </c>
      <c r="F3" s="310" t="s">
        <v>227</v>
      </c>
    </row>
    <row r="4" spans="1:8" s="11" customFormat="1" ht="27.95" customHeight="1">
      <c r="A4" s="88">
        <v>1</v>
      </c>
      <c r="B4" s="38" t="s">
        <v>141</v>
      </c>
      <c r="C4" s="74">
        <v>595</v>
      </c>
      <c r="D4" s="32">
        <v>1170</v>
      </c>
      <c r="E4" s="108">
        <v>810</v>
      </c>
      <c r="F4" s="32">
        <v>1609</v>
      </c>
    </row>
    <row r="5" spans="1:8" ht="27.95" customHeight="1">
      <c r="A5" s="156">
        <v>2</v>
      </c>
      <c r="B5" s="140" t="s">
        <v>142</v>
      </c>
      <c r="C5" s="157">
        <v>529</v>
      </c>
      <c r="D5" s="158">
        <v>1147</v>
      </c>
      <c r="E5" s="159">
        <v>806</v>
      </c>
      <c r="F5" s="158">
        <v>1732</v>
      </c>
      <c r="H5" s="11"/>
    </row>
    <row r="6" spans="1:8" ht="27.95" customHeight="1">
      <c r="A6" s="89">
        <v>3</v>
      </c>
      <c r="B6" s="44" t="s">
        <v>143</v>
      </c>
      <c r="C6" s="75">
        <v>1182</v>
      </c>
      <c r="D6" s="27">
        <v>2244</v>
      </c>
      <c r="E6" s="109">
        <v>1724</v>
      </c>
      <c r="F6" s="27">
        <v>3239</v>
      </c>
      <c r="H6" s="11"/>
    </row>
    <row r="7" spans="1:8" s="12" customFormat="1" ht="27.95" customHeight="1">
      <c r="A7" s="156">
        <v>4</v>
      </c>
      <c r="B7" s="140" t="s">
        <v>144</v>
      </c>
      <c r="C7" s="157">
        <v>1804</v>
      </c>
      <c r="D7" s="158">
        <v>3813</v>
      </c>
      <c r="E7" s="159">
        <v>2536</v>
      </c>
      <c r="F7" s="158">
        <v>5310</v>
      </c>
    </row>
    <row r="8" spans="1:8" ht="27.95" customHeight="1">
      <c r="A8" s="89">
        <v>5</v>
      </c>
      <c r="B8" s="44" t="s">
        <v>145</v>
      </c>
      <c r="C8" s="75">
        <v>1384</v>
      </c>
      <c r="D8" s="27">
        <v>2770</v>
      </c>
      <c r="E8" s="109">
        <v>1759</v>
      </c>
      <c r="F8" s="27">
        <v>3491</v>
      </c>
      <c r="H8" s="11"/>
    </row>
    <row r="9" spans="1:8" ht="27.95" customHeight="1">
      <c r="A9" s="156">
        <v>6</v>
      </c>
      <c r="B9" s="140" t="s">
        <v>146</v>
      </c>
      <c r="C9" s="157">
        <v>2313</v>
      </c>
      <c r="D9" s="158">
        <v>4888</v>
      </c>
      <c r="E9" s="159">
        <v>3006</v>
      </c>
      <c r="F9" s="158">
        <v>6379</v>
      </c>
      <c r="H9" s="11"/>
    </row>
    <row r="10" spans="1:8" s="12" customFormat="1" ht="27.95" customHeight="1">
      <c r="A10" s="89">
        <v>7</v>
      </c>
      <c r="B10" s="44" t="s">
        <v>147</v>
      </c>
      <c r="C10" s="75">
        <v>734</v>
      </c>
      <c r="D10" s="28">
        <v>1441</v>
      </c>
      <c r="E10" s="110">
        <v>1009</v>
      </c>
      <c r="F10" s="28">
        <v>2004</v>
      </c>
    </row>
    <row r="11" spans="1:8" s="12" customFormat="1" ht="27.95" customHeight="1">
      <c r="A11" s="156">
        <v>8</v>
      </c>
      <c r="B11" s="140" t="s">
        <v>148</v>
      </c>
      <c r="C11" s="157">
        <v>465</v>
      </c>
      <c r="D11" s="158">
        <v>929</v>
      </c>
      <c r="E11" s="160">
        <v>631</v>
      </c>
      <c r="F11" s="158">
        <v>1242</v>
      </c>
    </row>
    <row r="12" spans="1:8" ht="27.95" customHeight="1">
      <c r="A12" s="89">
        <v>9</v>
      </c>
      <c r="B12" s="44" t="s">
        <v>149</v>
      </c>
      <c r="C12" s="75">
        <v>425</v>
      </c>
      <c r="D12" s="27">
        <v>845</v>
      </c>
      <c r="E12" s="109">
        <v>612</v>
      </c>
      <c r="F12" s="27">
        <v>1264</v>
      </c>
      <c r="H12" s="11"/>
    </row>
    <row r="13" spans="1:8" s="12" customFormat="1" ht="27.95" customHeight="1">
      <c r="A13" s="156">
        <v>10</v>
      </c>
      <c r="B13" s="140" t="s">
        <v>150</v>
      </c>
      <c r="C13" s="157">
        <v>670</v>
      </c>
      <c r="D13" s="158">
        <v>1206</v>
      </c>
      <c r="E13" s="159">
        <v>871</v>
      </c>
      <c r="F13" s="158">
        <v>1582</v>
      </c>
    </row>
    <row r="14" spans="1:8" ht="27.95" customHeight="1">
      <c r="A14" s="89">
        <v>11</v>
      </c>
      <c r="B14" s="44" t="s">
        <v>151</v>
      </c>
      <c r="C14" s="75">
        <v>577</v>
      </c>
      <c r="D14" s="27">
        <v>1186</v>
      </c>
      <c r="E14" s="109">
        <v>742</v>
      </c>
      <c r="F14" s="27">
        <v>1570</v>
      </c>
      <c r="H14" s="11"/>
    </row>
    <row r="15" spans="1:8" s="11" customFormat="1" ht="27.95" customHeight="1">
      <c r="A15" s="156">
        <v>12</v>
      </c>
      <c r="B15" s="140" t="s">
        <v>152</v>
      </c>
      <c r="C15" s="157">
        <v>801</v>
      </c>
      <c r="D15" s="158">
        <v>1579</v>
      </c>
      <c r="E15" s="159">
        <v>1153</v>
      </c>
      <c r="F15" s="158">
        <v>2244</v>
      </c>
    </row>
    <row r="16" spans="1:8" ht="27.95" customHeight="1">
      <c r="A16" s="89">
        <v>13</v>
      </c>
      <c r="B16" s="44" t="s">
        <v>153</v>
      </c>
      <c r="C16" s="75">
        <v>710</v>
      </c>
      <c r="D16" s="27">
        <v>1325</v>
      </c>
      <c r="E16" s="109">
        <v>968</v>
      </c>
      <c r="F16" s="27">
        <v>1791</v>
      </c>
      <c r="H16" s="11"/>
    </row>
    <row r="17" spans="1:8" s="12" customFormat="1" ht="27.95" customHeight="1">
      <c r="A17" s="156">
        <v>14</v>
      </c>
      <c r="B17" s="140" t="s">
        <v>154</v>
      </c>
      <c r="C17" s="157">
        <v>722</v>
      </c>
      <c r="D17" s="158">
        <v>1486</v>
      </c>
      <c r="E17" s="159">
        <v>945</v>
      </c>
      <c r="F17" s="158">
        <v>1930</v>
      </c>
    </row>
    <row r="18" spans="1:8" ht="27.95" customHeight="1">
      <c r="A18" s="89">
        <v>15</v>
      </c>
      <c r="B18" s="44" t="s">
        <v>155</v>
      </c>
      <c r="C18" s="75">
        <v>691</v>
      </c>
      <c r="D18" s="27">
        <v>1357</v>
      </c>
      <c r="E18" s="109">
        <v>974</v>
      </c>
      <c r="F18" s="27">
        <v>1930</v>
      </c>
      <c r="H18" s="11"/>
    </row>
    <row r="19" spans="1:8" ht="27.95" customHeight="1">
      <c r="A19" s="156">
        <v>16</v>
      </c>
      <c r="B19" s="140" t="s">
        <v>156</v>
      </c>
      <c r="C19" s="157">
        <v>219</v>
      </c>
      <c r="D19" s="158">
        <v>418</v>
      </c>
      <c r="E19" s="160">
        <v>315</v>
      </c>
      <c r="F19" s="158">
        <v>612</v>
      </c>
      <c r="H19" s="11"/>
    </row>
    <row r="20" spans="1:8" ht="27.95" customHeight="1">
      <c r="A20" s="89">
        <v>17</v>
      </c>
      <c r="B20" s="44" t="s">
        <v>157</v>
      </c>
      <c r="C20" s="75">
        <v>791</v>
      </c>
      <c r="D20" s="27">
        <v>1497</v>
      </c>
      <c r="E20" s="109">
        <v>1033</v>
      </c>
      <c r="F20" s="27">
        <v>1977</v>
      </c>
      <c r="H20" s="11"/>
    </row>
    <row r="21" spans="1:8" ht="27.95" customHeight="1">
      <c r="A21" s="156">
        <v>18</v>
      </c>
      <c r="B21" s="140" t="s">
        <v>158</v>
      </c>
      <c r="C21" s="157">
        <v>685</v>
      </c>
      <c r="D21" s="158">
        <v>1429</v>
      </c>
      <c r="E21" s="159">
        <v>945</v>
      </c>
      <c r="F21" s="158">
        <v>1945</v>
      </c>
      <c r="H21" s="11"/>
    </row>
    <row r="22" spans="1:8" s="13" customFormat="1" ht="27.95" customHeight="1">
      <c r="A22" s="508" t="s">
        <v>0</v>
      </c>
      <c r="B22" s="509"/>
      <c r="C22" s="76">
        <v>15297</v>
      </c>
      <c r="D22" s="27">
        <v>30730</v>
      </c>
      <c r="E22" s="182">
        <v>20839</v>
      </c>
      <c r="F22" s="27">
        <v>41851</v>
      </c>
    </row>
    <row r="24" spans="1:8" ht="15.75">
      <c r="B24" s="10"/>
    </row>
    <row r="27" spans="1:8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="81" zoomScaleNormal="81" workbookViewId="0">
      <selection activeCell="B1" sqref="B1:F1"/>
    </sheetView>
  </sheetViews>
  <sheetFormatPr defaultColWidth="8.7109375" defaultRowHeight="12.75"/>
  <cols>
    <col min="1" max="1" width="5" style="318" customWidth="1"/>
    <col min="2" max="2" width="24.140625" style="321" customWidth="1"/>
    <col min="3" max="3" width="24.42578125" style="318" customWidth="1"/>
    <col min="4" max="4" width="21.5703125" style="318" customWidth="1"/>
    <col min="5" max="5" width="22.28515625" style="318" customWidth="1"/>
    <col min="6" max="6" width="23.140625" style="318" customWidth="1"/>
    <col min="7" max="16384" width="8.7109375" style="318"/>
  </cols>
  <sheetData>
    <row r="1" spans="1:6" s="317" customFormat="1" ht="55.5" customHeight="1">
      <c r="A1" s="419"/>
      <c r="B1" s="516" t="s">
        <v>321</v>
      </c>
      <c r="C1" s="516"/>
      <c r="D1" s="516"/>
      <c r="E1" s="516"/>
      <c r="F1" s="516"/>
    </row>
    <row r="2" spans="1:6" ht="28.5" customHeight="1">
      <c r="A2" s="520" t="s">
        <v>322</v>
      </c>
      <c r="B2" s="520"/>
      <c r="C2" s="520"/>
      <c r="D2" s="520"/>
      <c r="E2" s="520"/>
      <c r="F2" s="520"/>
    </row>
    <row r="3" spans="1:6" ht="29.25" customHeight="1">
      <c r="A3" s="517"/>
      <c r="B3" s="518" t="s">
        <v>40</v>
      </c>
      <c r="C3" s="519" t="s">
        <v>317</v>
      </c>
      <c r="D3" s="519" t="s">
        <v>318</v>
      </c>
      <c r="E3" s="519" t="s">
        <v>319</v>
      </c>
      <c r="F3" s="519"/>
    </row>
    <row r="4" spans="1:6" s="319" customFormat="1" ht="41.25" customHeight="1">
      <c r="A4" s="517"/>
      <c r="B4" s="518"/>
      <c r="C4" s="519" t="s">
        <v>320</v>
      </c>
      <c r="D4" s="519"/>
      <c r="E4" s="519" t="s">
        <v>320</v>
      </c>
      <c r="F4" s="519"/>
    </row>
    <row r="5" spans="1:6" s="319" customFormat="1" ht="18.399999999999999" customHeight="1">
      <c r="A5" s="517"/>
      <c r="B5" s="518"/>
      <c r="C5" s="420" t="s">
        <v>323</v>
      </c>
      <c r="D5" s="420" t="s">
        <v>324</v>
      </c>
      <c r="E5" s="420" t="s">
        <v>323</v>
      </c>
      <c r="F5" s="420" t="s">
        <v>324</v>
      </c>
    </row>
    <row r="6" spans="1:6" s="319" customFormat="1" ht="18.399999999999999" customHeight="1">
      <c r="A6" s="37">
        <v>1</v>
      </c>
      <c r="B6" s="95" t="s">
        <v>2</v>
      </c>
      <c r="C6" s="422">
        <v>200</v>
      </c>
      <c r="D6" s="422">
        <v>218</v>
      </c>
      <c r="E6" s="422">
        <v>272</v>
      </c>
      <c r="F6" s="350">
        <v>301</v>
      </c>
    </row>
    <row r="7" spans="1:6" s="319" customFormat="1" ht="18.399999999999999" customHeight="1">
      <c r="A7" s="139">
        <v>2</v>
      </c>
      <c r="B7" s="164" t="s">
        <v>3</v>
      </c>
      <c r="C7" s="423">
        <v>157</v>
      </c>
      <c r="D7" s="423">
        <v>172</v>
      </c>
      <c r="E7" s="423">
        <v>263</v>
      </c>
      <c r="F7" s="161">
        <v>286</v>
      </c>
    </row>
    <row r="8" spans="1:6" s="319" customFormat="1" ht="18.399999999999999" customHeight="1">
      <c r="A8" s="25">
        <v>3</v>
      </c>
      <c r="B8" s="99" t="s">
        <v>4</v>
      </c>
      <c r="C8" s="422">
        <v>293</v>
      </c>
      <c r="D8" s="422">
        <v>305</v>
      </c>
      <c r="E8" s="422">
        <v>415</v>
      </c>
      <c r="F8" s="350">
        <v>431</v>
      </c>
    </row>
    <row r="9" spans="1:6" s="319" customFormat="1" ht="18.399999999999999" customHeight="1">
      <c r="A9" s="139">
        <v>4</v>
      </c>
      <c r="B9" s="164" t="s">
        <v>5</v>
      </c>
      <c r="C9" s="423">
        <v>895</v>
      </c>
      <c r="D9" s="423">
        <v>933</v>
      </c>
      <c r="E9" s="423">
        <v>1255</v>
      </c>
      <c r="F9" s="161">
        <v>1313</v>
      </c>
    </row>
    <row r="10" spans="1:6" s="319" customFormat="1" ht="18.399999999999999" customHeight="1">
      <c r="A10" s="25">
        <v>5</v>
      </c>
      <c r="B10" s="99" t="s">
        <v>6</v>
      </c>
      <c r="C10" s="422">
        <v>609</v>
      </c>
      <c r="D10" s="422">
        <v>649</v>
      </c>
      <c r="E10" s="422">
        <v>816</v>
      </c>
      <c r="F10" s="350">
        <v>867</v>
      </c>
    </row>
    <row r="11" spans="1:6" s="319" customFormat="1" ht="18.399999999999999" customHeight="1">
      <c r="A11" s="139">
        <v>6</v>
      </c>
      <c r="B11" s="164" t="s">
        <v>7</v>
      </c>
      <c r="C11" s="423">
        <v>762</v>
      </c>
      <c r="D11" s="423">
        <v>804</v>
      </c>
      <c r="E11" s="423">
        <v>1038</v>
      </c>
      <c r="F11" s="161">
        <v>1108</v>
      </c>
    </row>
    <row r="12" spans="1:6" s="319" customFormat="1" ht="18.399999999999999" customHeight="1">
      <c r="A12" s="25">
        <v>7</v>
      </c>
      <c r="B12" s="99" t="s">
        <v>8</v>
      </c>
      <c r="C12" s="422">
        <v>285</v>
      </c>
      <c r="D12" s="422">
        <v>305</v>
      </c>
      <c r="E12" s="422">
        <v>396</v>
      </c>
      <c r="F12" s="350">
        <v>422</v>
      </c>
    </row>
    <row r="13" spans="1:6" s="319" customFormat="1" ht="18.399999999999999" customHeight="1">
      <c r="A13" s="139">
        <v>8</v>
      </c>
      <c r="B13" s="164" t="s">
        <v>9</v>
      </c>
      <c r="C13" s="423">
        <v>243</v>
      </c>
      <c r="D13" s="423">
        <v>251</v>
      </c>
      <c r="E13" s="423">
        <v>309</v>
      </c>
      <c r="F13" s="161">
        <v>322</v>
      </c>
    </row>
    <row r="14" spans="1:6" s="319" customFormat="1" ht="18.399999999999999" customHeight="1">
      <c r="A14" s="25">
        <v>9</v>
      </c>
      <c r="B14" s="99" t="s">
        <v>10</v>
      </c>
      <c r="C14" s="422">
        <v>261</v>
      </c>
      <c r="D14" s="422">
        <v>277</v>
      </c>
      <c r="E14" s="422">
        <v>349</v>
      </c>
      <c r="F14" s="350">
        <v>371</v>
      </c>
    </row>
    <row r="15" spans="1:6" s="319" customFormat="1" ht="18.399999999999999" customHeight="1">
      <c r="A15" s="139">
        <v>10</v>
      </c>
      <c r="B15" s="164" t="s">
        <v>11</v>
      </c>
      <c r="C15" s="423">
        <v>117</v>
      </c>
      <c r="D15" s="423">
        <v>116</v>
      </c>
      <c r="E15" s="423">
        <v>153</v>
      </c>
      <c r="F15" s="161">
        <v>159</v>
      </c>
    </row>
    <row r="16" spans="1:6" s="319" customFormat="1" ht="18.399999999999999" customHeight="1">
      <c r="A16" s="25">
        <v>11</v>
      </c>
      <c r="B16" s="99" t="s">
        <v>12</v>
      </c>
      <c r="C16" s="422">
        <v>208</v>
      </c>
      <c r="D16" s="422">
        <v>218</v>
      </c>
      <c r="E16" s="422">
        <v>292</v>
      </c>
      <c r="F16" s="350">
        <v>306</v>
      </c>
    </row>
    <row r="17" spans="1:6" s="319" customFormat="1" ht="18.399999999999999" customHeight="1">
      <c r="A17" s="139">
        <v>12</v>
      </c>
      <c r="B17" s="164" t="s">
        <v>13</v>
      </c>
      <c r="C17" s="423">
        <v>233</v>
      </c>
      <c r="D17" s="423">
        <v>249</v>
      </c>
      <c r="E17" s="423">
        <v>341</v>
      </c>
      <c r="F17" s="161">
        <v>366</v>
      </c>
    </row>
    <row r="18" spans="1:6" s="319" customFormat="1" ht="18.399999999999999" customHeight="1">
      <c r="A18" s="25">
        <v>13</v>
      </c>
      <c r="B18" s="99" t="s">
        <v>14</v>
      </c>
      <c r="C18" s="422">
        <v>131</v>
      </c>
      <c r="D18" s="422">
        <v>138</v>
      </c>
      <c r="E18" s="422">
        <v>184</v>
      </c>
      <c r="F18" s="350">
        <v>194</v>
      </c>
    </row>
    <row r="19" spans="1:6" s="319" customFormat="1" ht="18.399999999999999" customHeight="1">
      <c r="A19" s="139">
        <v>14</v>
      </c>
      <c r="B19" s="164" t="s">
        <v>15</v>
      </c>
      <c r="C19" s="423">
        <v>254</v>
      </c>
      <c r="D19" s="423">
        <v>272</v>
      </c>
      <c r="E19" s="423">
        <v>338</v>
      </c>
      <c r="F19" s="161">
        <v>369</v>
      </c>
    </row>
    <row r="20" spans="1:6" s="319" customFormat="1" ht="18.399999999999999" customHeight="1">
      <c r="A20" s="25">
        <v>15</v>
      </c>
      <c r="B20" s="99" t="s">
        <v>16</v>
      </c>
      <c r="C20" s="422">
        <v>180</v>
      </c>
      <c r="D20" s="422">
        <v>190</v>
      </c>
      <c r="E20" s="422">
        <v>252</v>
      </c>
      <c r="F20" s="350">
        <v>272</v>
      </c>
    </row>
    <row r="21" spans="1:6" s="319" customFormat="1" ht="18.399999999999999" customHeight="1">
      <c r="A21" s="139">
        <v>16</v>
      </c>
      <c r="B21" s="164" t="s">
        <v>17</v>
      </c>
      <c r="C21" s="423">
        <v>193</v>
      </c>
      <c r="D21" s="423">
        <v>198</v>
      </c>
      <c r="E21" s="423">
        <v>248</v>
      </c>
      <c r="F21" s="161">
        <v>261</v>
      </c>
    </row>
    <row r="22" spans="1:6" s="320" customFormat="1" ht="18">
      <c r="A22" s="25">
        <v>17</v>
      </c>
      <c r="B22" s="99" t="s">
        <v>18</v>
      </c>
      <c r="C22" s="422">
        <v>243</v>
      </c>
      <c r="D22" s="422">
        <v>261</v>
      </c>
      <c r="E22" s="422">
        <v>320</v>
      </c>
      <c r="F22" s="350">
        <v>342</v>
      </c>
    </row>
    <row r="23" spans="1:6" ht="18">
      <c r="A23" s="139">
        <v>18</v>
      </c>
      <c r="B23" s="164" t="s">
        <v>19</v>
      </c>
      <c r="C23" s="423">
        <v>379</v>
      </c>
      <c r="D23" s="423">
        <v>398</v>
      </c>
      <c r="E23" s="423">
        <v>519</v>
      </c>
      <c r="F23" s="161">
        <v>548</v>
      </c>
    </row>
    <row r="24" spans="1:6" ht="15.75">
      <c r="A24" s="431" t="s">
        <v>0</v>
      </c>
      <c r="B24" s="515"/>
      <c r="C24" s="421">
        <f>SUM(C6:C23)</f>
        <v>5643</v>
      </c>
      <c r="D24" s="421">
        <f>SUM(D6:D23)</f>
        <v>5954</v>
      </c>
      <c r="E24" s="421">
        <f>SUM(E6:E23)</f>
        <v>7760</v>
      </c>
      <c r="F24" s="421">
        <f>SUM(F6:F23)</f>
        <v>8238</v>
      </c>
    </row>
  </sheetData>
  <sheetProtection selectLockedCells="1" selectUnlockedCells="1"/>
  <mergeCells count="9">
    <mergeCell ref="A24:B24"/>
    <mergeCell ref="B1:F1"/>
    <mergeCell ref="A3:A5"/>
    <mergeCell ref="B3:B5"/>
    <mergeCell ref="C3:D3"/>
    <mergeCell ref="E3:F3"/>
    <mergeCell ref="C4:D4"/>
    <mergeCell ref="E4:F4"/>
    <mergeCell ref="A2:F2"/>
  </mergeCells>
  <printOptions horizontalCentered="1"/>
  <pageMargins left="0.59055118110236227" right="0.19685039370078741" top="0.19685039370078741" bottom="0.19685039370078741" header="0.19685039370078741" footer="0.1968503937007874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J32" sqref="J32"/>
    </sheetView>
  </sheetViews>
  <sheetFormatPr defaultColWidth="9.140625" defaultRowHeight="18"/>
  <cols>
    <col min="1" max="1" width="4.5703125" style="14" customWidth="1"/>
    <col min="2" max="2" width="23.7109375" style="14" customWidth="1"/>
    <col min="3" max="3" width="11.7109375" style="14" customWidth="1"/>
    <col min="4" max="4" width="11" style="14" customWidth="1"/>
    <col min="5" max="5" width="11.28515625" style="14" customWidth="1"/>
    <col min="6" max="6" width="13.7109375" style="14" customWidth="1"/>
    <col min="7" max="7" width="10.28515625" style="14" customWidth="1"/>
    <col min="8" max="8" width="10.85546875" style="14" customWidth="1"/>
    <col min="9" max="9" width="9.5703125" style="14" customWidth="1"/>
    <col min="10" max="10" width="12.28515625" style="14" customWidth="1"/>
    <col min="11" max="16384" width="9.140625" style="14"/>
  </cols>
  <sheetData>
    <row r="1" spans="1:11" ht="17.45" customHeight="1">
      <c r="B1" s="530" t="s">
        <v>25</v>
      </c>
      <c r="C1" s="530"/>
      <c r="D1" s="530"/>
      <c r="E1" s="530"/>
      <c r="F1" s="530"/>
      <c r="G1" s="530"/>
      <c r="H1" s="531"/>
      <c r="I1" s="531"/>
      <c r="J1" s="531"/>
    </row>
    <row r="2" spans="1:11" ht="17.45" customHeight="1">
      <c r="A2" s="530" t="s">
        <v>26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</row>
    <row r="3" spans="1:11" ht="16.899999999999999" customHeight="1">
      <c r="A3" s="532" t="s">
        <v>283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</row>
    <row r="4" spans="1:11" ht="18" hidden="1" customHeight="1">
      <c r="C4" s="118"/>
      <c r="D4" s="118"/>
    </row>
    <row r="5" spans="1:11" ht="17.45" hidden="1" customHeight="1">
      <c r="A5" s="119"/>
      <c r="B5" s="119"/>
      <c r="C5" s="119"/>
      <c r="D5" s="119"/>
      <c r="E5" s="119"/>
    </row>
    <row r="6" spans="1:11" ht="21.6" customHeight="1">
      <c r="B6" s="534" t="s">
        <v>284</v>
      </c>
      <c r="C6" s="535"/>
      <c r="D6" s="535"/>
      <c r="E6" s="531"/>
      <c r="F6" s="531"/>
      <c r="G6" s="531"/>
      <c r="H6" s="531"/>
    </row>
    <row r="7" spans="1:11" ht="12.6" customHeight="1" thickBot="1">
      <c r="B7" s="120"/>
      <c r="C7" s="121"/>
      <c r="D7" s="121"/>
    </row>
    <row r="8" spans="1:11" ht="17.45" customHeight="1" thickBot="1">
      <c r="A8" s="521" t="s">
        <v>77</v>
      </c>
      <c r="B8" s="524" t="s">
        <v>40</v>
      </c>
      <c r="C8" s="527" t="s">
        <v>180</v>
      </c>
      <c r="D8" s="527" t="s">
        <v>285</v>
      </c>
      <c r="E8" s="527" t="s">
        <v>286</v>
      </c>
      <c r="F8" s="527" t="s">
        <v>78</v>
      </c>
      <c r="G8" s="536" t="s">
        <v>79</v>
      </c>
      <c r="H8" s="539" t="s">
        <v>233</v>
      </c>
      <c r="I8" s="540"/>
      <c r="J8" s="540"/>
      <c r="K8" s="541"/>
    </row>
    <row r="9" spans="1:11" ht="17.45" customHeight="1">
      <c r="A9" s="522"/>
      <c r="B9" s="525"/>
      <c r="C9" s="528"/>
      <c r="D9" s="547"/>
      <c r="E9" s="528"/>
      <c r="F9" s="528"/>
      <c r="G9" s="537"/>
      <c r="H9" s="542" t="s">
        <v>80</v>
      </c>
      <c r="I9" s="543"/>
      <c r="J9" s="544"/>
      <c r="K9" s="545" t="s">
        <v>81</v>
      </c>
    </row>
    <row r="10" spans="1:11" ht="23.25" thickBot="1">
      <c r="A10" s="523"/>
      <c r="B10" s="526"/>
      <c r="C10" s="529"/>
      <c r="D10" s="548"/>
      <c r="E10" s="529"/>
      <c r="F10" s="529"/>
      <c r="G10" s="538"/>
      <c r="H10" s="122" t="s">
        <v>82</v>
      </c>
      <c r="I10" s="123" t="s">
        <v>83</v>
      </c>
      <c r="J10" s="123" t="s">
        <v>84</v>
      </c>
      <c r="K10" s="546"/>
    </row>
    <row r="11" spans="1:11">
      <c r="A11" s="124">
        <v>1</v>
      </c>
      <c r="B11" s="125" t="s">
        <v>85</v>
      </c>
      <c r="C11" s="88">
        <v>2</v>
      </c>
      <c r="D11" s="88">
        <v>180</v>
      </c>
      <c r="E11" s="88">
        <v>91</v>
      </c>
      <c r="F11" s="88">
        <v>273</v>
      </c>
      <c r="G11" s="392">
        <v>248</v>
      </c>
      <c r="H11" s="126">
        <v>454</v>
      </c>
      <c r="I11" s="127">
        <f>H10:H11-J11</f>
        <v>446</v>
      </c>
      <c r="J11" s="127">
        <v>8</v>
      </c>
      <c r="K11" s="128">
        <v>405</v>
      </c>
    </row>
    <row r="12" spans="1:11">
      <c r="A12" s="194">
        <v>2</v>
      </c>
      <c r="B12" s="195" t="s">
        <v>86</v>
      </c>
      <c r="C12" s="196">
        <v>3</v>
      </c>
      <c r="D12" s="196">
        <v>165</v>
      </c>
      <c r="E12" s="196">
        <v>60</v>
      </c>
      <c r="F12" s="197">
        <v>228</v>
      </c>
      <c r="G12" s="393">
        <v>210</v>
      </c>
      <c r="H12" s="198">
        <v>397</v>
      </c>
      <c r="I12" s="394">
        <f t="shared" ref="I12:I29" si="0">H11:H12-J12</f>
        <v>389</v>
      </c>
      <c r="J12" s="394">
        <v>8</v>
      </c>
      <c r="K12" s="199">
        <v>350</v>
      </c>
    </row>
    <row r="13" spans="1:11">
      <c r="A13" s="129">
        <v>3</v>
      </c>
      <c r="B13" s="130" t="s">
        <v>87</v>
      </c>
      <c r="C13" s="89">
        <v>23</v>
      </c>
      <c r="D13" s="88">
        <v>305</v>
      </c>
      <c r="E13" s="88">
        <v>148</v>
      </c>
      <c r="F13" s="88">
        <v>476</v>
      </c>
      <c r="G13" s="395">
        <v>445</v>
      </c>
      <c r="H13" s="131">
        <v>880</v>
      </c>
      <c r="I13" s="396">
        <f t="shared" si="0"/>
        <v>795</v>
      </c>
      <c r="J13" s="396">
        <v>85</v>
      </c>
      <c r="K13" s="132">
        <v>794</v>
      </c>
    </row>
    <row r="14" spans="1:11">
      <c r="A14" s="194">
        <v>4</v>
      </c>
      <c r="B14" s="195" t="s">
        <v>88</v>
      </c>
      <c r="C14" s="196">
        <v>4</v>
      </c>
      <c r="D14" s="197">
        <v>450</v>
      </c>
      <c r="E14" s="197">
        <v>426</v>
      </c>
      <c r="F14" s="197">
        <v>880</v>
      </c>
      <c r="G14" s="393">
        <v>813</v>
      </c>
      <c r="H14" s="198">
        <v>1328</v>
      </c>
      <c r="I14" s="394">
        <f t="shared" si="0"/>
        <v>1301</v>
      </c>
      <c r="J14" s="394">
        <v>27</v>
      </c>
      <c r="K14" s="199">
        <v>1192</v>
      </c>
    </row>
    <row r="15" spans="1:11">
      <c r="A15" s="129">
        <v>5</v>
      </c>
      <c r="B15" s="130" t="s">
        <v>89</v>
      </c>
      <c r="C15" s="89">
        <v>11</v>
      </c>
      <c r="D15" s="88">
        <v>421</v>
      </c>
      <c r="E15" s="88">
        <v>252</v>
      </c>
      <c r="F15" s="88">
        <v>684</v>
      </c>
      <c r="G15" s="395">
        <v>622</v>
      </c>
      <c r="H15" s="131">
        <v>968</v>
      </c>
      <c r="I15" s="396">
        <f t="shared" si="0"/>
        <v>944</v>
      </c>
      <c r="J15" s="396">
        <v>24</v>
      </c>
      <c r="K15" s="132">
        <v>872</v>
      </c>
    </row>
    <row r="16" spans="1:11">
      <c r="A16" s="194">
        <v>6</v>
      </c>
      <c r="B16" s="195" t="s">
        <v>7</v>
      </c>
      <c r="C16" s="196">
        <v>13</v>
      </c>
      <c r="D16" s="197">
        <v>642</v>
      </c>
      <c r="E16" s="197">
        <v>553</v>
      </c>
      <c r="F16" s="197">
        <v>1208</v>
      </c>
      <c r="G16" s="393">
        <v>1121</v>
      </c>
      <c r="H16" s="198">
        <v>1720</v>
      </c>
      <c r="I16" s="394">
        <f t="shared" si="0"/>
        <v>1680</v>
      </c>
      <c r="J16" s="394">
        <v>40</v>
      </c>
      <c r="K16" s="199">
        <v>1540</v>
      </c>
    </row>
    <row r="17" spans="1:11">
      <c r="A17" s="129">
        <v>7</v>
      </c>
      <c r="B17" s="130" t="s">
        <v>8</v>
      </c>
      <c r="C17" s="89">
        <v>7</v>
      </c>
      <c r="D17" s="88">
        <v>224</v>
      </c>
      <c r="E17" s="88">
        <v>93</v>
      </c>
      <c r="F17" s="88">
        <v>324</v>
      </c>
      <c r="G17" s="395">
        <v>291</v>
      </c>
      <c r="H17" s="131">
        <v>539</v>
      </c>
      <c r="I17" s="396">
        <f t="shared" si="0"/>
        <v>523</v>
      </c>
      <c r="J17" s="396">
        <v>16</v>
      </c>
      <c r="K17" s="132">
        <v>476</v>
      </c>
    </row>
    <row r="18" spans="1:11">
      <c r="A18" s="194">
        <v>8</v>
      </c>
      <c r="B18" s="195" t="s">
        <v>9</v>
      </c>
      <c r="C18" s="196">
        <v>2</v>
      </c>
      <c r="D18" s="197">
        <v>167</v>
      </c>
      <c r="E18" s="197">
        <v>55</v>
      </c>
      <c r="F18" s="197">
        <v>224</v>
      </c>
      <c r="G18" s="393">
        <v>211</v>
      </c>
      <c r="H18" s="198">
        <v>347</v>
      </c>
      <c r="I18" s="394">
        <f t="shared" si="0"/>
        <v>340</v>
      </c>
      <c r="J18" s="394">
        <v>7</v>
      </c>
      <c r="K18" s="199">
        <v>318</v>
      </c>
    </row>
    <row r="19" spans="1:11">
      <c r="A19" s="129">
        <v>9</v>
      </c>
      <c r="B19" s="130" t="s">
        <v>10</v>
      </c>
      <c r="C19" s="89">
        <v>1</v>
      </c>
      <c r="D19" s="88">
        <v>133</v>
      </c>
      <c r="E19" s="88">
        <v>72</v>
      </c>
      <c r="F19" s="88">
        <v>206</v>
      </c>
      <c r="G19" s="395">
        <v>194</v>
      </c>
      <c r="H19" s="131">
        <v>344</v>
      </c>
      <c r="I19" s="396">
        <f t="shared" si="0"/>
        <v>336</v>
      </c>
      <c r="J19" s="396">
        <v>8</v>
      </c>
      <c r="K19" s="132">
        <v>311</v>
      </c>
    </row>
    <row r="20" spans="1:11">
      <c r="A20" s="194">
        <v>10</v>
      </c>
      <c r="B20" s="195" t="s">
        <v>11</v>
      </c>
      <c r="C20" s="196">
        <v>9</v>
      </c>
      <c r="D20" s="197">
        <v>152</v>
      </c>
      <c r="E20" s="197">
        <v>71</v>
      </c>
      <c r="F20" s="197">
        <v>232</v>
      </c>
      <c r="G20" s="393">
        <v>212</v>
      </c>
      <c r="H20" s="198">
        <v>361</v>
      </c>
      <c r="I20" s="394">
        <f t="shared" si="0"/>
        <v>346</v>
      </c>
      <c r="J20" s="394">
        <v>15</v>
      </c>
      <c r="K20" s="199">
        <v>323</v>
      </c>
    </row>
    <row r="21" spans="1:11">
      <c r="A21" s="129">
        <v>11</v>
      </c>
      <c r="B21" s="130" t="s">
        <v>12</v>
      </c>
      <c r="C21" s="89">
        <v>3</v>
      </c>
      <c r="D21" s="88">
        <v>184</v>
      </c>
      <c r="E21" s="397">
        <v>96</v>
      </c>
      <c r="F21" s="88">
        <v>283</v>
      </c>
      <c r="G21" s="395">
        <v>261</v>
      </c>
      <c r="H21" s="131">
        <v>402</v>
      </c>
      <c r="I21" s="396">
        <f t="shared" si="0"/>
        <v>389</v>
      </c>
      <c r="J21" s="396">
        <v>13</v>
      </c>
      <c r="K21" s="132">
        <v>360</v>
      </c>
    </row>
    <row r="22" spans="1:11">
      <c r="A22" s="194">
        <v>12</v>
      </c>
      <c r="B22" s="195" t="s">
        <v>13</v>
      </c>
      <c r="C22" s="196">
        <v>9</v>
      </c>
      <c r="D22" s="197">
        <v>242</v>
      </c>
      <c r="E22" s="197">
        <v>99</v>
      </c>
      <c r="F22" s="197">
        <v>350</v>
      </c>
      <c r="G22" s="393">
        <v>323</v>
      </c>
      <c r="H22" s="198">
        <v>595</v>
      </c>
      <c r="I22" s="394">
        <f t="shared" si="0"/>
        <v>580</v>
      </c>
      <c r="J22" s="394">
        <v>15</v>
      </c>
      <c r="K22" s="199">
        <v>533</v>
      </c>
    </row>
    <row r="23" spans="1:11">
      <c r="A23" s="129">
        <v>13</v>
      </c>
      <c r="B23" s="130" t="s">
        <v>14</v>
      </c>
      <c r="C23" s="89">
        <v>7</v>
      </c>
      <c r="D23" s="88">
        <v>178</v>
      </c>
      <c r="E23" s="88">
        <v>103</v>
      </c>
      <c r="F23" s="88">
        <v>288</v>
      </c>
      <c r="G23" s="395">
        <v>267</v>
      </c>
      <c r="H23" s="131">
        <v>454</v>
      </c>
      <c r="I23" s="396">
        <f t="shared" si="0"/>
        <v>429</v>
      </c>
      <c r="J23" s="396">
        <v>25</v>
      </c>
      <c r="K23" s="132">
        <v>400</v>
      </c>
    </row>
    <row r="24" spans="1:11">
      <c r="A24" s="194">
        <v>14</v>
      </c>
      <c r="B24" s="195" t="s">
        <v>15</v>
      </c>
      <c r="C24" s="196">
        <v>8</v>
      </c>
      <c r="D24" s="197">
        <v>206</v>
      </c>
      <c r="E24" s="197">
        <v>158</v>
      </c>
      <c r="F24" s="197">
        <v>372</v>
      </c>
      <c r="G24" s="393">
        <v>350</v>
      </c>
      <c r="H24" s="198">
        <v>526</v>
      </c>
      <c r="I24" s="394">
        <f t="shared" si="0"/>
        <v>507</v>
      </c>
      <c r="J24" s="394">
        <v>19</v>
      </c>
      <c r="K24" s="199">
        <v>485</v>
      </c>
    </row>
    <row r="25" spans="1:11">
      <c r="A25" s="129">
        <v>15</v>
      </c>
      <c r="B25" s="130" t="s">
        <v>16</v>
      </c>
      <c r="C25" s="89">
        <v>3</v>
      </c>
      <c r="D25" s="88">
        <v>171</v>
      </c>
      <c r="E25" s="88">
        <v>73</v>
      </c>
      <c r="F25" s="88">
        <v>247</v>
      </c>
      <c r="G25" s="395">
        <v>231</v>
      </c>
      <c r="H25" s="131">
        <v>401</v>
      </c>
      <c r="I25" s="396">
        <f t="shared" si="0"/>
        <v>390</v>
      </c>
      <c r="J25" s="396">
        <v>11</v>
      </c>
      <c r="K25" s="132">
        <v>361</v>
      </c>
    </row>
    <row r="26" spans="1:11">
      <c r="A26" s="194">
        <v>16</v>
      </c>
      <c r="B26" s="195" t="s">
        <v>17</v>
      </c>
      <c r="C26" s="196">
        <v>4</v>
      </c>
      <c r="D26" s="197">
        <v>79</v>
      </c>
      <c r="E26" s="197">
        <v>33</v>
      </c>
      <c r="F26" s="197">
        <v>116</v>
      </c>
      <c r="G26" s="393">
        <v>108</v>
      </c>
      <c r="H26" s="198">
        <v>177</v>
      </c>
      <c r="I26" s="394">
        <f t="shared" si="0"/>
        <v>175</v>
      </c>
      <c r="J26" s="394">
        <v>2</v>
      </c>
      <c r="K26" s="199">
        <v>161</v>
      </c>
    </row>
    <row r="27" spans="1:11">
      <c r="A27" s="129">
        <v>17</v>
      </c>
      <c r="B27" s="130" t="s">
        <v>18</v>
      </c>
      <c r="C27" s="89">
        <v>7</v>
      </c>
      <c r="D27" s="88">
        <v>210</v>
      </c>
      <c r="E27" s="88">
        <v>105</v>
      </c>
      <c r="F27" s="88">
        <v>322</v>
      </c>
      <c r="G27" s="395">
        <v>289</v>
      </c>
      <c r="H27" s="131">
        <v>489</v>
      </c>
      <c r="I27" s="396">
        <f t="shared" si="0"/>
        <v>478</v>
      </c>
      <c r="J27" s="396">
        <v>11</v>
      </c>
      <c r="K27" s="132">
        <v>433</v>
      </c>
    </row>
    <row r="28" spans="1:11">
      <c r="A28" s="194">
        <v>18</v>
      </c>
      <c r="B28" s="195" t="s">
        <v>19</v>
      </c>
      <c r="C28" s="196">
        <v>16</v>
      </c>
      <c r="D28" s="197">
        <v>183</v>
      </c>
      <c r="E28" s="197">
        <v>91</v>
      </c>
      <c r="F28" s="197">
        <v>290</v>
      </c>
      <c r="G28" s="393">
        <v>276</v>
      </c>
      <c r="H28" s="398">
        <v>504</v>
      </c>
      <c r="I28" s="196">
        <f t="shared" si="0"/>
        <v>473</v>
      </c>
      <c r="J28" s="394">
        <v>31</v>
      </c>
      <c r="K28" s="199">
        <v>462</v>
      </c>
    </row>
    <row r="29" spans="1:11" ht="18.75" thickBot="1">
      <c r="A29" s="133"/>
      <c r="B29" s="134" t="s">
        <v>0</v>
      </c>
      <c r="C29" s="135">
        <f>SUM(C11:C28)</f>
        <v>132</v>
      </c>
      <c r="D29" s="135">
        <v>4292</v>
      </c>
      <c r="E29" s="135">
        <v>2893</v>
      </c>
      <c r="F29" s="135">
        <v>7003</v>
      </c>
      <c r="G29" s="399">
        <v>6472</v>
      </c>
      <c r="H29" s="136">
        <v>10886</v>
      </c>
      <c r="I29" s="400">
        <f t="shared" si="0"/>
        <v>10521</v>
      </c>
      <c r="J29" s="401">
        <v>365</v>
      </c>
      <c r="K29" s="402">
        <v>9776</v>
      </c>
    </row>
  </sheetData>
  <mergeCells count="14">
    <mergeCell ref="A8:A10"/>
    <mergeCell ref="B8:B10"/>
    <mergeCell ref="C8:C10"/>
    <mergeCell ref="B1:J1"/>
    <mergeCell ref="A2:K2"/>
    <mergeCell ref="A3:K3"/>
    <mergeCell ref="B6:H6"/>
    <mergeCell ref="G8:G10"/>
    <mergeCell ref="H8:K8"/>
    <mergeCell ref="H9:J9"/>
    <mergeCell ref="K9:K10"/>
    <mergeCell ref="D8:D10"/>
    <mergeCell ref="E8:E10"/>
    <mergeCell ref="F8:F10"/>
  </mergeCells>
  <phoneticPr fontId="21" type="noConversion"/>
  <printOptions horizontalCentered="1"/>
  <pageMargins left="0.51181102362204722" right="3.937007874015748E-2" top="0.39370078740157483" bottom="0.70866141732283472" header="0.39370078740157483" footer="0.51181102362204722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A2" zoomScale="90" zoomScaleNormal="90" workbookViewId="0">
      <selection activeCell="M8" sqref="M8"/>
    </sheetView>
  </sheetViews>
  <sheetFormatPr defaultColWidth="12" defaultRowHeight="12.75"/>
  <cols>
    <col min="1" max="1" width="4" style="390" customWidth="1"/>
    <col min="2" max="2" width="25.28515625" style="366" customWidth="1"/>
    <col min="3" max="3" width="11" style="366" customWidth="1"/>
    <col min="4" max="4" width="10.5703125" style="366" customWidth="1"/>
    <col min="5" max="6" width="10.140625" style="366" customWidth="1"/>
    <col min="7" max="7" width="14.5703125" style="366" customWidth="1"/>
    <col min="8" max="8" width="11.42578125" style="366" customWidth="1"/>
    <col min="9" max="9" width="7.28515625" style="366" customWidth="1"/>
    <col min="10" max="10" width="7.5703125" style="366" customWidth="1"/>
    <col min="11" max="11" width="9" style="366" customWidth="1"/>
    <col min="12" max="12" width="6.42578125" style="366" hidden="1" customWidth="1"/>
    <col min="13" max="13" width="13" style="366" customWidth="1"/>
    <col min="14" max="14" width="11.42578125" style="366" customWidth="1"/>
    <col min="15" max="15" width="10.28515625" style="366" customWidth="1"/>
    <col min="16" max="17" width="13.28515625" style="366" customWidth="1"/>
    <col min="18" max="256" width="12" style="366"/>
    <col min="257" max="257" width="4" style="366" customWidth="1"/>
    <col min="258" max="258" width="25.28515625" style="366" customWidth="1"/>
    <col min="259" max="259" width="11" style="366" customWidth="1"/>
    <col min="260" max="260" width="10.5703125" style="366" customWidth="1"/>
    <col min="261" max="262" width="10.140625" style="366" customWidth="1"/>
    <col min="263" max="263" width="14.5703125" style="366" customWidth="1"/>
    <col min="264" max="264" width="11.42578125" style="366" customWidth="1"/>
    <col min="265" max="265" width="7.28515625" style="366" customWidth="1"/>
    <col min="266" max="266" width="7.5703125" style="366" customWidth="1"/>
    <col min="267" max="267" width="9" style="366" customWidth="1"/>
    <col min="268" max="268" width="0" style="366" hidden="1" customWidth="1"/>
    <col min="269" max="269" width="13" style="366" customWidth="1"/>
    <col min="270" max="270" width="11.42578125" style="366" customWidth="1"/>
    <col min="271" max="271" width="10.28515625" style="366" customWidth="1"/>
    <col min="272" max="273" width="13.28515625" style="366" customWidth="1"/>
    <col min="274" max="512" width="12" style="366"/>
    <col min="513" max="513" width="4" style="366" customWidth="1"/>
    <col min="514" max="514" width="25.28515625" style="366" customWidth="1"/>
    <col min="515" max="515" width="11" style="366" customWidth="1"/>
    <col min="516" max="516" width="10.5703125" style="366" customWidth="1"/>
    <col min="517" max="518" width="10.140625" style="366" customWidth="1"/>
    <col min="519" max="519" width="14.5703125" style="366" customWidth="1"/>
    <col min="520" max="520" width="11.42578125" style="366" customWidth="1"/>
    <col min="521" max="521" width="7.28515625" style="366" customWidth="1"/>
    <col min="522" max="522" width="7.5703125" style="366" customWidth="1"/>
    <col min="523" max="523" width="9" style="366" customWidth="1"/>
    <col min="524" max="524" width="0" style="366" hidden="1" customWidth="1"/>
    <col min="525" max="525" width="13" style="366" customWidth="1"/>
    <col min="526" max="526" width="11.42578125" style="366" customWidth="1"/>
    <col min="527" max="527" width="10.28515625" style="366" customWidth="1"/>
    <col min="528" max="529" width="13.28515625" style="366" customWidth="1"/>
    <col min="530" max="768" width="12" style="366"/>
    <col min="769" max="769" width="4" style="366" customWidth="1"/>
    <col min="770" max="770" width="25.28515625" style="366" customWidth="1"/>
    <col min="771" max="771" width="11" style="366" customWidth="1"/>
    <col min="772" max="772" width="10.5703125" style="366" customWidth="1"/>
    <col min="773" max="774" width="10.140625" style="366" customWidth="1"/>
    <col min="775" max="775" width="14.5703125" style="366" customWidth="1"/>
    <col min="776" max="776" width="11.42578125" style="366" customWidth="1"/>
    <col min="777" max="777" width="7.28515625" style="366" customWidth="1"/>
    <col min="778" max="778" width="7.5703125" style="366" customWidth="1"/>
    <col min="779" max="779" width="9" style="366" customWidth="1"/>
    <col min="780" max="780" width="0" style="366" hidden="1" customWidth="1"/>
    <col min="781" max="781" width="13" style="366" customWidth="1"/>
    <col min="782" max="782" width="11.42578125" style="366" customWidth="1"/>
    <col min="783" max="783" width="10.28515625" style="366" customWidth="1"/>
    <col min="784" max="785" width="13.28515625" style="366" customWidth="1"/>
    <col min="786" max="1024" width="12" style="366"/>
    <col min="1025" max="1025" width="4" style="366" customWidth="1"/>
    <col min="1026" max="1026" width="25.28515625" style="366" customWidth="1"/>
    <col min="1027" max="1027" width="11" style="366" customWidth="1"/>
    <col min="1028" max="1028" width="10.5703125" style="366" customWidth="1"/>
    <col min="1029" max="1030" width="10.140625" style="366" customWidth="1"/>
    <col min="1031" max="1031" width="14.5703125" style="366" customWidth="1"/>
    <col min="1032" max="1032" width="11.42578125" style="366" customWidth="1"/>
    <col min="1033" max="1033" width="7.28515625" style="366" customWidth="1"/>
    <col min="1034" max="1034" width="7.5703125" style="366" customWidth="1"/>
    <col min="1035" max="1035" width="9" style="366" customWidth="1"/>
    <col min="1036" max="1036" width="0" style="366" hidden="1" customWidth="1"/>
    <col min="1037" max="1037" width="13" style="366" customWidth="1"/>
    <col min="1038" max="1038" width="11.42578125" style="366" customWidth="1"/>
    <col min="1039" max="1039" width="10.28515625" style="366" customWidth="1"/>
    <col min="1040" max="1041" width="13.28515625" style="366" customWidth="1"/>
    <col min="1042" max="1280" width="12" style="366"/>
    <col min="1281" max="1281" width="4" style="366" customWidth="1"/>
    <col min="1282" max="1282" width="25.28515625" style="366" customWidth="1"/>
    <col min="1283" max="1283" width="11" style="366" customWidth="1"/>
    <col min="1284" max="1284" width="10.5703125" style="366" customWidth="1"/>
    <col min="1285" max="1286" width="10.140625" style="366" customWidth="1"/>
    <col min="1287" max="1287" width="14.5703125" style="366" customWidth="1"/>
    <col min="1288" max="1288" width="11.42578125" style="366" customWidth="1"/>
    <col min="1289" max="1289" width="7.28515625" style="366" customWidth="1"/>
    <col min="1290" max="1290" width="7.5703125" style="366" customWidth="1"/>
    <col min="1291" max="1291" width="9" style="366" customWidth="1"/>
    <col min="1292" max="1292" width="0" style="366" hidden="1" customWidth="1"/>
    <col min="1293" max="1293" width="13" style="366" customWidth="1"/>
    <col min="1294" max="1294" width="11.42578125" style="366" customWidth="1"/>
    <col min="1295" max="1295" width="10.28515625" style="366" customWidth="1"/>
    <col min="1296" max="1297" width="13.28515625" style="366" customWidth="1"/>
    <col min="1298" max="1536" width="12" style="366"/>
    <col min="1537" max="1537" width="4" style="366" customWidth="1"/>
    <col min="1538" max="1538" width="25.28515625" style="366" customWidth="1"/>
    <col min="1539" max="1539" width="11" style="366" customWidth="1"/>
    <col min="1540" max="1540" width="10.5703125" style="366" customWidth="1"/>
    <col min="1541" max="1542" width="10.140625" style="366" customWidth="1"/>
    <col min="1543" max="1543" width="14.5703125" style="366" customWidth="1"/>
    <col min="1544" max="1544" width="11.42578125" style="366" customWidth="1"/>
    <col min="1545" max="1545" width="7.28515625" style="366" customWidth="1"/>
    <col min="1546" max="1546" width="7.5703125" style="366" customWidth="1"/>
    <col min="1547" max="1547" width="9" style="366" customWidth="1"/>
    <col min="1548" max="1548" width="0" style="366" hidden="1" customWidth="1"/>
    <col min="1549" max="1549" width="13" style="366" customWidth="1"/>
    <col min="1550" max="1550" width="11.42578125" style="366" customWidth="1"/>
    <col min="1551" max="1551" width="10.28515625" style="366" customWidth="1"/>
    <col min="1552" max="1553" width="13.28515625" style="366" customWidth="1"/>
    <col min="1554" max="1792" width="12" style="366"/>
    <col min="1793" max="1793" width="4" style="366" customWidth="1"/>
    <col min="1794" max="1794" width="25.28515625" style="366" customWidth="1"/>
    <col min="1795" max="1795" width="11" style="366" customWidth="1"/>
    <col min="1796" max="1796" width="10.5703125" style="366" customWidth="1"/>
    <col min="1797" max="1798" width="10.140625" style="366" customWidth="1"/>
    <col min="1799" max="1799" width="14.5703125" style="366" customWidth="1"/>
    <col min="1800" max="1800" width="11.42578125" style="366" customWidth="1"/>
    <col min="1801" max="1801" width="7.28515625" style="366" customWidth="1"/>
    <col min="1802" max="1802" width="7.5703125" style="366" customWidth="1"/>
    <col min="1803" max="1803" width="9" style="366" customWidth="1"/>
    <col min="1804" max="1804" width="0" style="366" hidden="1" customWidth="1"/>
    <col min="1805" max="1805" width="13" style="366" customWidth="1"/>
    <col min="1806" max="1806" width="11.42578125" style="366" customWidth="1"/>
    <col min="1807" max="1807" width="10.28515625" style="366" customWidth="1"/>
    <col min="1808" max="1809" width="13.28515625" style="366" customWidth="1"/>
    <col min="1810" max="2048" width="12" style="366"/>
    <col min="2049" max="2049" width="4" style="366" customWidth="1"/>
    <col min="2050" max="2050" width="25.28515625" style="366" customWidth="1"/>
    <col min="2051" max="2051" width="11" style="366" customWidth="1"/>
    <col min="2052" max="2052" width="10.5703125" style="366" customWidth="1"/>
    <col min="2053" max="2054" width="10.140625" style="366" customWidth="1"/>
    <col min="2055" max="2055" width="14.5703125" style="366" customWidth="1"/>
    <col min="2056" max="2056" width="11.42578125" style="366" customWidth="1"/>
    <col min="2057" max="2057" width="7.28515625" style="366" customWidth="1"/>
    <col min="2058" max="2058" width="7.5703125" style="366" customWidth="1"/>
    <col min="2059" max="2059" width="9" style="366" customWidth="1"/>
    <col min="2060" max="2060" width="0" style="366" hidden="1" customWidth="1"/>
    <col min="2061" max="2061" width="13" style="366" customWidth="1"/>
    <col min="2062" max="2062" width="11.42578125" style="366" customWidth="1"/>
    <col min="2063" max="2063" width="10.28515625" style="366" customWidth="1"/>
    <col min="2064" max="2065" width="13.28515625" style="366" customWidth="1"/>
    <col min="2066" max="2304" width="12" style="366"/>
    <col min="2305" max="2305" width="4" style="366" customWidth="1"/>
    <col min="2306" max="2306" width="25.28515625" style="366" customWidth="1"/>
    <col min="2307" max="2307" width="11" style="366" customWidth="1"/>
    <col min="2308" max="2308" width="10.5703125" style="366" customWidth="1"/>
    <col min="2309" max="2310" width="10.140625" style="366" customWidth="1"/>
    <col min="2311" max="2311" width="14.5703125" style="366" customWidth="1"/>
    <col min="2312" max="2312" width="11.42578125" style="366" customWidth="1"/>
    <col min="2313" max="2313" width="7.28515625" style="366" customWidth="1"/>
    <col min="2314" max="2314" width="7.5703125" style="366" customWidth="1"/>
    <col min="2315" max="2315" width="9" style="366" customWidth="1"/>
    <col min="2316" max="2316" width="0" style="366" hidden="1" customWidth="1"/>
    <col min="2317" max="2317" width="13" style="366" customWidth="1"/>
    <col min="2318" max="2318" width="11.42578125" style="366" customWidth="1"/>
    <col min="2319" max="2319" width="10.28515625" style="366" customWidth="1"/>
    <col min="2320" max="2321" width="13.28515625" style="366" customWidth="1"/>
    <col min="2322" max="2560" width="12" style="366"/>
    <col min="2561" max="2561" width="4" style="366" customWidth="1"/>
    <col min="2562" max="2562" width="25.28515625" style="366" customWidth="1"/>
    <col min="2563" max="2563" width="11" style="366" customWidth="1"/>
    <col min="2564" max="2564" width="10.5703125" style="366" customWidth="1"/>
    <col min="2565" max="2566" width="10.140625" style="366" customWidth="1"/>
    <col min="2567" max="2567" width="14.5703125" style="366" customWidth="1"/>
    <col min="2568" max="2568" width="11.42578125" style="366" customWidth="1"/>
    <col min="2569" max="2569" width="7.28515625" style="366" customWidth="1"/>
    <col min="2570" max="2570" width="7.5703125" style="366" customWidth="1"/>
    <col min="2571" max="2571" width="9" style="366" customWidth="1"/>
    <col min="2572" max="2572" width="0" style="366" hidden="1" customWidth="1"/>
    <col min="2573" max="2573" width="13" style="366" customWidth="1"/>
    <col min="2574" max="2574" width="11.42578125" style="366" customWidth="1"/>
    <col min="2575" max="2575" width="10.28515625" style="366" customWidth="1"/>
    <col min="2576" max="2577" width="13.28515625" style="366" customWidth="1"/>
    <col min="2578" max="2816" width="12" style="366"/>
    <col min="2817" max="2817" width="4" style="366" customWidth="1"/>
    <col min="2818" max="2818" width="25.28515625" style="366" customWidth="1"/>
    <col min="2819" max="2819" width="11" style="366" customWidth="1"/>
    <col min="2820" max="2820" width="10.5703125" style="366" customWidth="1"/>
    <col min="2821" max="2822" width="10.140625" style="366" customWidth="1"/>
    <col min="2823" max="2823" width="14.5703125" style="366" customWidth="1"/>
    <col min="2824" max="2824" width="11.42578125" style="366" customWidth="1"/>
    <col min="2825" max="2825" width="7.28515625" style="366" customWidth="1"/>
    <col min="2826" max="2826" width="7.5703125" style="366" customWidth="1"/>
    <col min="2827" max="2827" width="9" style="366" customWidth="1"/>
    <col min="2828" max="2828" width="0" style="366" hidden="1" customWidth="1"/>
    <col min="2829" max="2829" width="13" style="366" customWidth="1"/>
    <col min="2830" max="2830" width="11.42578125" style="366" customWidth="1"/>
    <col min="2831" max="2831" width="10.28515625" style="366" customWidth="1"/>
    <col min="2832" max="2833" width="13.28515625" style="366" customWidth="1"/>
    <col min="2834" max="3072" width="12" style="366"/>
    <col min="3073" max="3073" width="4" style="366" customWidth="1"/>
    <col min="3074" max="3074" width="25.28515625" style="366" customWidth="1"/>
    <col min="3075" max="3075" width="11" style="366" customWidth="1"/>
    <col min="3076" max="3076" width="10.5703125" style="366" customWidth="1"/>
    <col min="3077" max="3078" width="10.140625" style="366" customWidth="1"/>
    <col min="3079" max="3079" width="14.5703125" style="366" customWidth="1"/>
    <col min="3080" max="3080" width="11.42578125" style="366" customWidth="1"/>
    <col min="3081" max="3081" width="7.28515625" style="366" customWidth="1"/>
    <col min="3082" max="3082" width="7.5703125" style="366" customWidth="1"/>
    <col min="3083" max="3083" width="9" style="366" customWidth="1"/>
    <col min="3084" max="3084" width="0" style="366" hidden="1" customWidth="1"/>
    <col min="3085" max="3085" width="13" style="366" customWidth="1"/>
    <col min="3086" max="3086" width="11.42578125" style="366" customWidth="1"/>
    <col min="3087" max="3087" width="10.28515625" style="366" customWidth="1"/>
    <col min="3088" max="3089" width="13.28515625" style="366" customWidth="1"/>
    <col min="3090" max="3328" width="12" style="366"/>
    <col min="3329" max="3329" width="4" style="366" customWidth="1"/>
    <col min="3330" max="3330" width="25.28515625" style="366" customWidth="1"/>
    <col min="3331" max="3331" width="11" style="366" customWidth="1"/>
    <col min="3332" max="3332" width="10.5703125" style="366" customWidth="1"/>
    <col min="3333" max="3334" width="10.140625" style="366" customWidth="1"/>
    <col min="3335" max="3335" width="14.5703125" style="366" customWidth="1"/>
    <col min="3336" max="3336" width="11.42578125" style="366" customWidth="1"/>
    <col min="3337" max="3337" width="7.28515625" style="366" customWidth="1"/>
    <col min="3338" max="3338" width="7.5703125" style="366" customWidth="1"/>
    <col min="3339" max="3339" width="9" style="366" customWidth="1"/>
    <col min="3340" max="3340" width="0" style="366" hidden="1" customWidth="1"/>
    <col min="3341" max="3341" width="13" style="366" customWidth="1"/>
    <col min="3342" max="3342" width="11.42578125" style="366" customWidth="1"/>
    <col min="3343" max="3343" width="10.28515625" style="366" customWidth="1"/>
    <col min="3344" max="3345" width="13.28515625" style="366" customWidth="1"/>
    <col min="3346" max="3584" width="12" style="366"/>
    <col min="3585" max="3585" width="4" style="366" customWidth="1"/>
    <col min="3586" max="3586" width="25.28515625" style="366" customWidth="1"/>
    <col min="3587" max="3587" width="11" style="366" customWidth="1"/>
    <col min="3588" max="3588" width="10.5703125" style="366" customWidth="1"/>
    <col min="3589" max="3590" width="10.140625" style="366" customWidth="1"/>
    <col min="3591" max="3591" width="14.5703125" style="366" customWidth="1"/>
    <col min="3592" max="3592" width="11.42578125" style="366" customWidth="1"/>
    <col min="3593" max="3593" width="7.28515625" style="366" customWidth="1"/>
    <col min="3594" max="3594" width="7.5703125" style="366" customWidth="1"/>
    <col min="3595" max="3595" width="9" style="366" customWidth="1"/>
    <col min="3596" max="3596" width="0" style="366" hidden="1" customWidth="1"/>
    <col min="3597" max="3597" width="13" style="366" customWidth="1"/>
    <col min="3598" max="3598" width="11.42578125" style="366" customWidth="1"/>
    <col min="3599" max="3599" width="10.28515625" style="366" customWidth="1"/>
    <col min="3600" max="3601" width="13.28515625" style="366" customWidth="1"/>
    <col min="3602" max="3840" width="12" style="366"/>
    <col min="3841" max="3841" width="4" style="366" customWidth="1"/>
    <col min="3842" max="3842" width="25.28515625" style="366" customWidth="1"/>
    <col min="3843" max="3843" width="11" style="366" customWidth="1"/>
    <col min="3844" max="3844" width="10.5703125" style="366" customWidth="1"/>
    <col min="3845" max="3846" width="10.140625" style="366" customWidth="1"/>
    <col min="3847" max="3847" width="14.5703125" style="366" customWidth="1"/>
    <col min="3848" max="3848" width="11.42578125" style="366" customWidth="1"/>
    <col min="3849" max="3849" width="7.28515625" style="366" customWidth="1"/>
    <col min="3850" max="3850" width="7.5703125" style="366" customWidth="1"/>
    <col min="3851" max="3851" width="9" style="366" customWidth="1"/>
    <col min="3852" max="3852" width="0" style="366" hidden="1" customWidth="1"/>
    <col min="3853" max="3853" width="13" style="366" customWidth="1"/>
    <col min="3854" max="3854" width="11.42578125" style="366" customWidth="1"/>
    <col min="3855" max="3855" width="10.28515625" style="366" customWidth="1"/>
    <col min="3856" max="3857" width="13.28515625" style="366" customWidth="1"/>
    <col min="3858" max="4096" width="12" style="366"/>
    <col min="4097" max="4097" width="4" style="366" customWidth="1"/>
    <col min="4098" max="4098" width="25.28515625" style="366" customWidth="1"/>
    <col min="4099" max="4099" width="11" style="366" customWidth="1"/>
    <col min="4100" max="4100" width="10.5703125" style="366" customWidth="1"/>
    <col min="4101" max="4102" width="10.140625" style="366" customWidth="1"/>
    <col min="4103" max="4103" width="14.5703125" style="366" customWidth="1"/>
    <col min="4104" max="4104" width="11.42578125" style="366" customWidth="1"/>
    <col min="4105" max="4105" width="7.28515625" style="366" customWidth="1"/>
    <col min="4106" max="4106" width="7.5703125" style="366" customWidth="1"/>
    <col min="4107" max="4107" width="9" style="366" customWidth="1"/>
    <col min="4108" max="4108" width="0" style="366" hidden="1" customWidth="1"/>
    <col min="4109" max="4109" width="13" style="366" customWidth="1"/>
    <col min="4110" max="4110" width="11.42578125" style="366" customWidth="1"/>
    <col min="4111" max="4111" width="10.28515625" style="366" customWidth="1"/>
    <col min="4112" max="4113" width="13.28515625" style="366" customWidth="1"/>
    <col min="4114" max="4352" width="12" style="366"/>
    <col min="4353" max="4353" width="4" style="366" customWidth="1"/>
    <col min="4354" max="4354" width="25.28515625" style="366" customWidth="1"/>
    <col min="4355" max="4355" width="11" style="366" customWidth="1"/>
    <col min="4356" max="4356" width="10.5703125" style="366" customWidth="1"/>
    <col min="4357" max="4358" width="10.140625" style="366" customWidth="1"/>
    <col min="4359" max="4359" width="14.5703125" style="366" customWidth="1"/>
    <col min="4360" max="4360" width="11.42578125" style="366" customWidth="1"/>
    <col min="4361" max="4361" width="7.28515625" style="366" customWidth="1"/>
    <col min="4362" max="4362" width="7.5703125" style="366" customWidth="1"/>
    <col min="4363" max="4363" width="9" style="366" customWidth="1"/>
    <col min="4364" max="4364" width="0" style="366" hidden="1" customWidth="1"/>
    <col min="4365" max="4365" width="13" style="366" customWidth="1"/>
    <col min="4366" max="4366" width="11.42578125" style="366" customWidth="1"/>
    <col min="4367" max="4367" width="10.28515625" style="366" customWidth="1"/>
    <col min="4368" max="4369" width="13.28515625" style="366" customWidth="1"/>
    <col min="4370" max="4608" width="12" style="366"/>
    <col min="4609" max="4609" width="4" style="366" customWidth="1"/>
    <col min="4610" max="4610" width="25.28515625" style="366" customWidth="1"/>
    <col min="4611" max="4611" width="11" style="366" customWidth="1"/>
    <col min="4612" max="4612" width="10.5703125" style="366" customWidth="1"/>
    <col min="4613" max="4614" width="10.140625" style="366" customWidth="1"/>
    <col min="4615" max="4615" width="14.5703125" style="366" customWidth="1"/>
    <col min="4616" max="4616" width="11.42578125" style="366" customWidth="1"/>
    <col min="4617" max="4617" width="7.28515625" style="366" customWidth="1"/>
    <col min="4618" max="4618" width="7.5703125" style="366" customWidth="1"/>
    <col min="4619" max="4619" width="9" style="366" customWidth="1"/>
    <col min="4620" max="4620" width="0" style="366" hidden="1" customWidth="1"/>
    <col min="4621" max="4621" width="13" style="366" customWidth="1"/>
    <col min="4622" max="4622" width="11.42578125" style="366" customWidth="1"/>
    <col min="4623" max="4623" width="10.28515625" style="366" customWidth="1"/>
    <col min="4624" max="4625" width="13.28515625" style="366" customWidth="1"/>
    <col min="4626" max="4864" width="12" style="366"/>
    <col min="4865" max="4865" width="4" style="366" customWidth="1"/>
    <col min="4866" max="4866" width="25.28515625" style="366" customWidth="1"/>
    <col min="4867" max="4867" width="11" style="366" customWidth="1"/>
    <col min="4868" max="4868" width="10.5703125" style="366" customWidth="1"/>
    <col min="4869" max="4870" width="10.140625" style="366" customWidth="1"/>
    <col min="4871" max="4871" width="14.5703125" style="366" customWidth="1"/>
    <col min="4872" max="4872" width="11.42578125" style="366" customWidth="1"/>
    <col min="4873" max="4873" width="7.28515625" style="366" customWidth="1"/>
    <col min="4874" max="4874" width="7.5703125" style="366" customWidth="1"/>
    <col min="4875" max="4875" width="9" style="366" customWidth="1"/>
    <col min="4876" max="4876" width="0" style="366" hidden="1" customWidth="1"/>
    <col min="4877" max="4877" width="13" style="366" customWidth="1"/>
    <col min="4878" max="4878" width="11.42578125" style="366" customWidth="1"/>
    <col min="4879" max="4879" width="10.28515625" style="366" customWidth="1"/>
    <col min="4880" max="4881" width="13.28515625" style="366" customWidth="1"/>
    <col min="4882" max="5120" width="12" style="366"/>
    <col min="5121" max="5121" width="4" style="366" customWidth="1"/>
    <col min="5122" max="5122" width="25.28515625" style="366" customWidth="1"/>
    <col min="5123" max="5123" width="11" style="366" customWidth="1"/>
    <col min="5124" max="5124" width="10.5703125" style="366" customWidth="1"/>
    <col min="5125" max="5126" width="10.140625" style="366" customWidth="1"/>
    <col min="5127" max="5127" width="14.5703125" style="366" customWidth="1"/>
    <col min="5128" max="5128" width="11.42578125" style="366" customWidth="1"/>
    <col min="5129" max="5129" width="7.28515625" style="366" customWidth="1"/>
    <col min="5130" max="5130" width="7.5703125" style="366" customWidth="1"/>
    <col min="5131" max="5131" width="9" style="366" customWidth="1"/>
    <col min="5132" max="5132" width="0" style="366" hidden="1" customWidth="1"/>
    <col min="5133" max="5133" width="13" style="366" customWidth="1"/>
    <col min="5134" max="5134" width="11.42578125" style="366" customWidth="1"/>
    <col min="5135" max="5135" width="10.28515625" style="366" customWidth="1"/>
    <col min="5136" max="5137" width="13.28515625" style="366" customWidth="1"/>
    <col min="5138" max="5376" width="12" style="366"/>
    <col min="5377" max="5377" width="4" style="366" customWidth="1"/>
    <col min="5378" max="5378" width="25.28515625" style="366" customWidth="1"/>
    <col min="5379" max="5379" width="11" style="366" customWidth="1"/>
    <col min="5380" max="5380" width="10.5703125" style="366" customWidth="1"/>
    <col min="5381" max="5382" width="10.140625" style="366" customWidth="1"/>
    <col min="5383" max="5383" width="14.5703125" style="366" customWidth="1"/>
    <col min="5384" max="5384" width="11.42578125" style="366" customWidth="1"/>
    <col min="5385" max="5385" width="7.28515625" style="366" customWidth="1"/>
    <col min="5386" max="5386" width="7.5703125" style="366" customWidth="1"/>
    <col min="5387" max="5387" width="9" style="366" customWidth="1"/>
    <col min="5388" max="5388" width="0" style="366" hidden="1" customWidth="1"/>
    <col min="5389" max="5389" width="13" style="366" customWidth="1"/>
    <col min="5390" max="5390" width="11.42578125" style="366" customWidth="1"/>
    <col min="5391" max="5391" width="10.28515625" style="366" customWidth="1"/>
    <col min="5392" max="5393" width="13.28515625" style="366" customWidth="1"/>
    <col min="5394" max="5632" width="12" style="366"/>
    <col min="5633" max="5633" width="4" style="366" customWidth="1"/>
    <col min="5634" max="5634" width="25.28515625" style="366" customWidth="1"/>
    <col min="5635" max="5635" width="11" style="366" customWidth="1"/>
    <col min="5636" max="5636" width="10.5703125" style="366" customWidth="1"/>
    <col min="5637" max="5638" width="10.140625" style="366" customWidth="1"/>
    <col min="5639" max="5639" width="14.5703125" style="366" customWidth="1"/>
    <col min="5640" max="5640" width="11.42578125" style="366" customWidth="1"/>
    <col min="5641" max="5641" width="7.28515625" style="366" customWidth="1"/>
    <col min="5642" max="5642" width="7.5703125" style="366" customWidth="1"/>
    <col min="5643" max="5643" width="9" style="366" customWidth="1"/>
    <col min="5644" max="5644" width="0" style="366" hidden="1" customWidth="1"/>
    <col min="5645" max="5645" width="13" style="366" customWidth="1"/>
    <col min="5646" max="5646" width="11.42578125" style="366" customWidth="1"/>
    <col min="5647" max="5647" width="10.28515625" style="366" customWidth="1"/>
    <col min="5648" max="5649" width="13.28515625" style="366" customWidth="1"/>
    <col min="5650" max="5888" width="12" style="366"/>
    <col min="5889" max="5889" width="4" style="366" customWidth="1"/>
    <col min="5890" max="5890" width="25.28515625" style="366" customWidth="1"/>
    <col min="5891" max="5891" width="11" style="366" customWidth="1"/>
    <col min="5892" max="5892" width="10.5703125" style="366" customWidth="1"/>
    <col min="5893" max="5894" width="10.140625" style="366" customWidth="1"/>
    <col min="5895" max="5895" width="14.5703125" style="366" customWidth="1"/>
    <col min="5896" max="5896" width="11.42578125" style="366" customWidth="1"/>
    <col min="5897" max="5897" width="7.28515625" style="366" customWidth="1"/>
    <col min="5898" max="5898" width="7.5703125" style="366" customWidth="1"/>
    <col min="5899" max="5899" width="9" style="366" customWidth="1"/>
    <col min="5900" max="5900" width="0" style="366" hidden="1" customWidth="1"/>
    <col min="5901" max="5901" width="13" style="366" customWidth="1"/>
    <col min="5902" max="5902" width="11.42578125" style="366" customWidth="1"/>
    <col min="5903" max="5903" width="10.28515625" style="366" customWidth="1"/>
    <col min="5904" max="5905" width="13.28515625" style="366" customWidth="1"/>
    <col min="5906" max="6144" width="12" style="366"/>
    <col min="6145" max="6145" width="4" style="366" customWidth="1"/>
    <col min="6146" max="6146" width="25.28515625" style="366" customWidth="1"/>
    <col min="6147" max="6147" width="11" style="366" customWidth="1"/>
    <col min="6148" max="6148" width="10.5703125" style="366" customWidth="1"/>
    <col min="6149" max="6150" width="10.140625" style="366" customWidth="1"/>
    <col min="6151" max="6151" width="14.5703125" style="366" customWidth="1"/>
    <col min="6152" max="6152" width="11.42578125" style="366" customWidth="1"/>
    <col min="6153" max="6153" width="7.28515625" style="366" customWidth="1"/>
    <col min="6154" max="6154" width="7.5703125" style="366" customWidth="1"/>
    <col min="6155" max="6155" width="9" style="366" customWidth="1"/>
    <col min="6156" max="6156" width="0" style="366" hidden="1" customWidth="1"/>
    <col min="6157" max="6157" width="13" style="366" customWidth="1"/>
    <col min="6158" max="6158" width="11.42578125" style="366" customWidth="1"/>
    <col min="6159" max="6159" width="10.28515625" style="366" customWidth="1"/>
    <col min="6160" max="6161" width="13.28515625" style="366" customWidth="1"/>
    <col min="6162" max="6400" width="12" style="366"/>
    <col min="6401" max="6401" width="4" style="366" customWidth="1"/>
    <col min="6402" max="6402" width="25.28515625" style="366" customWidth="1"/>
    <col min="6403" max="6403" width="11" style="366" customWidth="1"/>
    <col min="6404" max="6404" width="10.5703125" style="366" customWidth="1"/>
    <col min="6405" max="6406" width="10.140625" style="366" customWidth="1"/>
    <col min="6407" max="6407" width="14.5703125" style="366" customWidth="1"/>
    <col min="6408" max="6408" width="11.42578125" style="366" customWidth="1"/>
    <col min="6409" max="6409" width="7.28515625" style="366" customWidth="1"/>
    <col min="6410" max="6410" width="7.5703125" style="366" customWidth="1"/>
    <col min="6411" max="6411" width="9" style="366" customWidth="1"/>
    <col min="6412" max="6412" width="0" style="366" hidden="1" customWidth="1"/>
    <col min="6413" max="6413" width="13" style="366" customWidth="1"/>
    <col min="6414" max="6414" width="11.42578125" style="366" customWidth="1"/>
    <col min="6415" max="6415" width="10.28515625" style="366" customWidth="1"/>
    <col min="6416" max="6417" width="13.28515625" style="366" customWidth="1"/>
    <col min="6418" max="6656" width="12" style="366"/>
    <col min="6657" max="6657" width="4" style="366" customWidth="1"/>
    <col min="6658" max="6658" width="25.28515625" style="366" customWidth="1"/>
    <col min="6659" max="6659" width="11" style="366" customWidth="1"/>
    <col min="6660" max="6660" width="10.5703125" style="366" customWidth="1"/>
    <col min="6661" max="6662" width="10.140625" style="366" customWidth="1"/>
    <col min="6663" max="6663" width="14.5703125" style="366" customWidth="1"/>
    <col min="6664" max="6664" width="11.42578125" style="366" customWidth="1"/>
    <col min="6665" max="6665" width="7.28515625" style="366" customWidth="1"/>
    <col min="6666" max="6666" width="7.5703125" style="366" customWidth="1"/>
    <col min="6667" max="6667" width="9" style="366" customWidth="1"/>
    <col min="6668" max="6668" width="0" style="366" hidden="1" customWidth="1"/>
    <col min="6669" max="6669" width="13" style="366" customWidth="1"/>
    <col min="6670" max="6670" width="11.42578125" style="366" customWidth="1"/>
    <col min="6671" max="6671" width="10.28515625" style="366" customWidth="1"/>
    <col min="6672" max="6673" width="13.28515625" style="366" customWidth="1"/>
    <col min="6674" max="6912" width="12" style="366"/>
    <col min="6913" max="6913" width="4" style="366" customWidth="1"/>
    <col min="6914" max="6914" width="25.28515625" style="366" customWidth="1"/>
    <col min="6915" max="6915" width="11" style="366" customWidth="1"/>
    <col min="6916" max="6916" width="10.5703125" style="366" customWidth="1"/>
    <col min="6917" max="6918" width="10.140625" style="366" customWidth="1"/>
    <col min="6919" max="6919" width="14.5703125" style="366" customWidth="1"/>
    <col min="6920" max="6920" width="11.42578125" style="366" customWidth="1"/>
    <col min="6921" max="6921" width="7.28515625" style="366" customWidth="1"/>
    <col min="6922" max="6922" width="7.5703125" style="366" customWidth="1"/>
    <col min="6923" max="6923" width="9" style="366" customWidth="1"/>
    <col min="6924" max="6924" width="0" style="366" hidden="1" customWidth="1"/>
    <col min="6925" max="6925" width="13" style="366" customWidth="1"/>
    <col min="6926" max="6926" width="11.42578125" style="366" customWidth="1"/>
    <col min="6927" max="6927" width="10.28515625" style="366" customWidth="1"/>
    <col min="6928" max="6929" width="13.28515625" style="366" customWidth="1"/>
    <col min="6930" max="7168" width="12" style="366"/>
    <col min="7169" max="7169" width="4" style="366" customWidth="1"/>
    <col min="7170" max="7170" width="25.28515625" style="366" customWidth="1"/>
    <col min="7171" max="7171" width="11" style="366" customWidth="1"/>
    <col min="7172" max="7172" width="10.5703125" style="366" customWidth="1"/>
    <col min="7173" max="7174" width="10.140625" style="366" customWidth="1"/>
    <col min="7175" max="7175" width="14.5703125" style="366" customWidth="1"/>
    <col min="7176" max="7176" width="11.42578125" style="366" customWidth="1"/>
    <col min="7177" max="7177" width="7.28515625" style="366" customWidth="1"/>
    <col min="7178" max="7178" width="7.5703125" style="366" customWidth="1"/>
    <col min="7179" max="7179" width="9" style="366" customWidth="1"/>
    <col min="7180" max="7180" width="0" style="366" hidden="1" customWidth="1"/>
    <col min="7181" max="7181" width="13" style="366" customWidth="1"/>
    <col min="7182" max="7182" width="11.42578125" style="366" customWidth="1"/>
    <col min="7183" max="7183" width="10.28515625" style="366" customWidth="1"/>
    <col min="7184" max="7185" width="13.28515625" style="366" customWidth="1"/>
    <col min="7186" max="7424" width="12" style="366"/>
    <col min="7425" max="7425" width="4" style="366" customWidth="1"/>
    <col min="7426" max="7426" width="25.28515625" style="366" customWidth="1"/>
    <col min="7427" max="7427" width="11" style="366" customWidth="1"/>
    <col min="7428" max="7428" width="10.5703125" style="366" customWidth="1"/>
    <col min="7429" max="7430" width="10.140625" style="366" customWidth="1"/>
    <col min="7431" max="7431" width="14.5703125" style="366" customWidth="1"/>
    <col min="7432" max="7432" width="11.42578125" style="366" customWidth="1"/>
    <col min="7433" max="7433" width="7.28515625" style="366" customWidth="1"/>
    <col min="7434" max="7434" width="7.5703125" style="366" customWidth="1"/>
    <col min="7435" max="7435" width="9" style="366" customWidth="1"/>
    <col min="7436" max="7436" width="0" style="366" hidden="1" customWidth="1"/>
    <col min="7437" max="7437" width="13" style="366" customWidth="1"/>
    <col min="7438" max="7438" width="11.42578125" style="366" customWidth="1"/>
    <col min="7439" max="7439" width="10.28515625" style="366" customWidth="1"/>
    <col min="7440" max="7441" width="13.28515625" style="366" customWidth="1"/>
    <col min="7442" max="7680" width="12" style="366"/>
    <col min="7681" max="7681" width="4" style="366" customWidth="1"/>
    <col min="7682" max="7682" width="25.28515625" style="366" customWidth="1"/>
    <col min="7683" max="7683" width="11" style="366" customWidth="1"/>
    <col min="7684" max="7684" width="10.5703125" style="366" customWidth="1"/>
    <col min="7685" max="7686" width="10.140625" style="366" customWidth="1"/>
    <col min="7687" max="7687" width="14.5703125" style="366" customWidth="1"/>
    <col min="7688" max="7688" width="11.42578125" style="366" customWidth="1"/>
    <col min="7689" max="7689" width="7.28515625" style="366" customWidth="1"/>
    <col min="7690" max="7690" width="7.5703125" style="366" customWidth="1"/>
    <col min="7691" max="7691" width="9" style="366" customWidth="1"/>
    <col min="7692" max="7692" width="0" style="366" hidden="1" customWidth="1"/>
    <col min="7693" max="7693" width="13" style="366" customWidth="1"/>
    <col min="7694" max="7694" width="11.42578125" style="366" customWidth="1"/>
    <col min="7695" max="7695" width="10.28515625" style="366" customWidth="1"/>
    <col min="7696" max="7697" width="13.28515625" style="366" customWidth="1"/>
    <col min="7698" max="7936" width="12" style="366"/>
    <col min="7937" max="7937" width="4" style="366" customWidth="1"/>
    <col min="7938" max="7938" width="25.28515625" style="366" customWidth="1"/>
    <col min="7939" max="7939" width="11" style="366" customWidth="1"/>
    <col min="7940" max="7940" width="10.5703125" style="366" customWidth="1"/>
    <col min="7941" max="7942" width="10.140625" style="366" customWidth="1"/>
    <col min="7943" max="7943" width="14.5703125" style="366" customWidth="1"/>
    <col min="7944" max="7944" width="11.42578125" style="366" customWidth="1"/>
    <col min="7945" max="7945" width="7.28515625" style="366" customWidth="1"/>
    <col min="7946" max="7946" width="7.5703125" style="366" customWidth="1"/>
    <col min="7947" max="7947" width="9" style="366" customWidth="1"/>
    <col min="7948" max="7948" width="0" style="366" hidden="1" customWidth="1"/>
    <col min="7949" max="7949" width="13" style="366" customWidth="1"/>
    <col min="7950" max="7950" width="11.42578125" style="366" customWidth="1"/>
    <col min="7951" max="7951" width="10.28515625" style="366" customWidth="1"/>
    <col min="7952" max="7953" width="13.28515625" style="366" customWidth="1"/>
    <col min="7954" max="8192" width="12" style="366"/>
    <col min="8193" max="8193" width="4" style="366" customWidth="1"/>
    <col min="8194" max="8194" width="25.28515625" style="366" customWidth="1"/>
    <col min="8195" max="8195" width="11" style="366" customWidth="1"/>
    <col min="8196" max="8196" width="10.5703125" style="366" customWidth="1"/>
    <col min="8197" max="8198" width="10.140625" style="366" customWidth="1"/>
    <col min="8199" max="8199" width="14.5703125" style="366" customWidth="1"/>
    <col min="8200" max="8200" width="11.42578125" style="366" customWidth="1"/>
    <col min="8201" max="8201" width="7.28515625" style="366" customWidth="1"/>
    <col min="8202" max="8202" width="7.5703125" style="366" customWidth="1"/>
    <col min="8203" max="8203" width="9" style="366" customWidth="1"/>
    <col min="8204" max="8204" width="0" style="366" hidden="1" customWidth="1"/>
    <col min="8205" max="8205" width="13" style="366" customWidth="1"/>
    <col min="8206" max="8206" width="11.42578125" style="366" customWidth="1"/>
    <col min="8207" max="8207" width="10.28515625" style="366" customWidth="1"/>
    <col min="8208" max="8209" width="13.28515625" style="366" customWidth="1"/>
    <col min="8210" max="8448" width="12" style="366"/>
    <col min="8449" max="8449" width="4" style="366" customWidth="1"/>
    <col min="8450" max="8450" width="25.28515625" style="366" customWidth="1"/>
    <col min="8451" max="8451" width="11" style="366" customWidth="1"/>
    <col min="8452" max="8452" width="10.5703125" style="366" customWidth="1"/>
    <col min="8453" max="8454" width="10.140625" style="366" customWidth="1"/>
    <col min="8455" max="8455" width="14.5703125" style="366" customWidth="1"/>
    <col min="8456" max="8456" width="11.42578125" style="366" customWidth="1"/>
    <col min="8457" max="8457" width="7.28515625" style="366" customWidth="1"/>
    <col min="8458" max="8458" width="7.5703125" style="366" customWidth="1"/>
    <col min="8459" max="8459" width="9" style="366" customWidth="1"/>
    <col min="8460" max="8460" width="0" style="366" hidden="1" customWidth="1"/>
    <col min="8461" max="8461" width="13" style="366" customWidth="1"/>
    <col min="8462" max="8462" width="11.42578125" style="366" customWidth="1"/>
    <col min="8463" max="8463" width="10.28515625" style="366" customWidth="1"/>
    <col min="8464" max="8465" width="13.28515625" style="366" customWidth="1"/>
    <col min="8466" max="8704" width="12" style="366"/>
    <col min="8705" max="8705" width="4" style="366" customWidth="1"/>
    <col min="8706" max="8706" width="25.28515625" style="366" customWidth="1"/>
    <col min="8707" max="8707" width="11" style="366" customWidth="1"/>
    <col min="8708" max="8708" width="10.5703125" style="366" customWidth="1"/>
    <col min="8709" max="8710" width="10.140625" style="366" customWidth="1"/>
    <col min="8711" max="8711" width="14.5703125" style="366" customWidth="1"/>
    <col min="8712" max="8712" width="11.42578125" style="366" customWidth="1"/>
    <col min="8713" max="8713" width="7.28515625" style="366" customWidth="1"/>
    <col min="8714" max="8714" width="7.5703125" style="366" customWidth="1"/>
    <col min="8715" max="8715" width="9" style="366" customWidth="1"/>
    <col min="8716" max="8716" width="0" style="366" hidden="1" customWidth="1"/>
    <col min="8717" max="8717" width="13" style="366" customWidth="1"/>
    <col min="8718" max="8718" width="11.42578125" style="366" customWidth="1"/>
    <col min="8719" max="8719" width="10.28515625" style="366" customWidth="1"/>
    <col min="8720" max="8721" width="13.28515625" style="366" customWidth="1"/>
    <col min="8722" max="8960" width="12" style="366"/>
    <col min="8961" max="8961" width="4" style="366" customWidth="1"/>
    <col min="8962" max="8962" width="25.28515625" style="366" customWidth="1"/>
    <col min="8963" max="8963" width="11" style="366" customWidth="1"/>
    <col min="8964" max="8964" width="10.5703125" style="366" customWidth="1"/>
    <col min="8965" max="8966" width="10.140625" style="366" customWidth="1"/>
    <col min="8967" max="8967" width="14.5703125" style="366" customWidth="1"/>
    <col min="8968" max="8968" width="11.42578125" style="366" customWidth="1"/>
    <col min="8969" max="8969" width="7.28515625" style="366" customWidth="1"/>
    <col min="8970" max="8970" width="7.5703125" style="366" customWidth="1"/>
    <col min="8971" max="8971" width="9" style="366" customWidth="1"/>
    <col min="8972" max="8972" width="0" style="366" hidden="1" customWidth="1"/>
    <col min="8973" max="8973" width="13" style="366" customWidth="1"/>
    <col min="8974" max="8974" width="11.42578125" style="366" customWidth="1"/>
    <col min="8975" max="8975" width="10.28515625" style="366" customWidth="1"/>
    <col min="8976" max="8977" width="13.28515625" style="366" customWidth="1"/>
    <col min="8978" max="9216" width="12" style="366"/>
    <col min="9217" max="9217" width="4" style="366" customWidth="1"/>
    <col min="9218" max="9218" width="25.28515625" style="366" customWidth="1"/>
    <col min="9219" max="9219" width="11" style="366" customWidth="1"/>
    <col min="9220" max="9220" width="10.5703125" style="366" customWidth="1"/>
    <col min="9221" max="9222" width="10.140625" style="366" customWidth="1"/>
    <col min="9223" max="9223" width="14.5703125" style="366" customWidth="1"/>
    <col min="9224" max="9224" width="11.42578125" style="366" customWidth="1"/>
    <col min="9225" max="9225" width="7.28515625" style="366" customWidth="1"/>
    <col min="9226" max="9226" width="7.5703125" style="366" customWidth="1"/>
    <col min="9227" max="9227" width="9" style="366" customWidth="1"/>
    <col min="9228" max="9228" width="0" style="366" hidden="1" customWidth="1"/>
    <col min="9229" max="9229" width="13" style="366" customWidth="1"/>
    <col min="9230" max="9230" width="11.42578125" style="366" customWidth="1"/>
    <col min="9231" max="9231" width="10.28515625" style="366" customWidth="1"/>
    <col min="9232" max="9233" width="13.28515625" style="366" customWidth="1"/>
    <col min="9234" max="9472" width="12" style="366"/>
    <col min="9473" max="9473" width="4" style="366" customWidth="1"/>
    <col min="9474" max="9474" width="25.28515625" style="366" customWidth="1"/>
    <col min="9475" max="9475" width="11" style="366" customWidth="1"/>
    <col min="9476" max="9476" width="10.5703125" style="366" customWidth="1"/>
    <col min="9477" max="9478" width="10.140625" style="366" customWidth="1"/>
    <col min="9479" max="9479" width="14.5703125" style="366" customWidth="1"/>
    <col min="9480" max="9480" width="11.42578125" style="366" customWidth="1"/>
    <col min="9481" max="9481" width="7.28515625" style="366" customWidth="1"/>
    <col min="9482" max="9482" width="7.5703125" style="366" customWidth="1"/>
    <col min="9483" max="9483" width="9" style="366" customWidth="1"/>
    <col min="9484" max="9484" width="0" style="366" hidden="1" customWidth="1"/>
    <col min="9485" max="9485" width="13" style="366" customWidth="1"/>
    <col min="9486" max="9486" width="11.42578125" style="366" customWidth="1"/>
    <col min="9487" max="9487" width="10.28515625" style="366" customWidth="1"/>
    <col min="9488" max="9489" width="13.28515625" style="366" customWidth="1"/>
    <col min="9490" max="9728" width="12" style="366"/>
    <col min="9729" max="9729" width="4" style="366" customWidth="1"/>
    <col min="9730" max="9730" width="25.28515625" style="366" customWidth="1"/>
    <col min="9731" max="9731" width="11" style="366" customWidth="1"/>
    <col min="9732" max="9732" width="10.5703125" style="366" customWidth="1"/>
    <col min="9733" max="9734" width="10.140625" style="366" customWidth="1"/>
    <col min="9735" max="9735" width="14.5703125" style="366" customWidth="1"/>
    <col min="9736" max="9736" width="11.42578125" style="366" customWidth="1"/>
    <col min="9737" max="9737" width="7.28515625" style="366" customWidth="1"/>
    <col min="9738" max="9738" width="7.5703125" style="366" customWidth="1"/>
    <col min="9739" max="9739" width="9" style="366" customWidth="1"/>
    <col min="9740" max="9740" width="0" style="366" hidden="1" customWidth="1"/>
    <col min="9741" max="9741" width="13" style="366" customWidth="1"/>
    <col min="9742" max="9742" width="11.42578125" style="366" customWidth="1"/>
    <col min="9743" max="9743" width="10.28515625" style="366" customWidth="1"/>
    <col min="9744" max="9745" width="13.28515625" style="366" customWidth="1"/>
    <col min="9746" max="9984" width="12" style="366"/>
    <col min="9985" max="9985" width="4" style="366" customWidth="1"/>
    <col min="9986" max="9986" width="25.28515625" style="366" customWidth="1"/>
    <col min="9987" max="9987" width="11" style="366" customWidth="1"/>
    <col min="9988" max="9988" width="10.5703125" style="366" customWidth="1"/>
    <col min="9989" max="9990" width="10.140625" style="366" customWidth="1"/>
    <col min="9991" max="9991" width="14.5703125" style="366" customWidth="1"/>
    <col min="9992" max="9992" width="11.42578125" style="366" customWidth="1"/>
    <col min="9993" max="9993" width="7.28515625" style="366" customWidth="1"/>
    <col min="9994" max="9994" width="7.5703125" style="366" customWidth="1"/>
    <col min="9995" max="9995" width="9" style="366" customWidth="1"/>
    <col min="9996" max="9996" width="0" style="366" hidden="1" customWidth="1"/>
    <col min="9997" max="9997" width="13" style="366" customWidth="1"/>
    <col min="9998" max="9998" width="11.42578125" style="366" customWidth="1"/>
    <col min="9999" max="9999" width="10.28515625" style="366" customWidth="1"/>
    <col min="10000" max="10001" width="13.28515625" style="366" customWidth="1"/>
    <col min="10002" max="10240" width="12" style="366"/>
    <col min="10241" max="10241" width="4" style="366" customWidth="1"/>
    <col min="10242" max="10242" width="25.28515625" style="366" customWidth="1"/>
    <col min="10243" max="10243" width="11" style="366" customWidth="1"/>
    <col min="10244" max="10244" width="10.5703125" style="366" customWidth="1"/>
    <col min="10245" max="10246" width="10.140625" style="366" customWidth="1"/>
    <col min="10247" max="10247" width="14.5703125" style="366" customWidth="1"/>
    <col min="10248" max="10248" width="11.42578125" style="366" customWidth="1"/>
    <col min="10249" max="10249" width="7.28515625" style="366" customWidth="1"/>
    <col min="10250" max="10250" width="7.5703125" style="366" customWidth="1"/>
    <col min="10251" max="10251" width="9" style="366" customWidth="1"/>
    <col min="10252" max="10252" width="0" style="366" hidden="1" customWidth="1"/>
    <col min="10253" max="10253" width="13" style="366" customWidth="1"/>
    <col min="10254" max="10254" width="11.42578125" style="366" customWidth="1"/>
    <col min="10255" max="10255" width="10.28515625" style="366" customWidth="1"/>
    <col min="10256" max="10257" width="13.28515625" style="366" customWidth="1"/>
    <col min="10258" max="10496" width="12" style="366"/>
    <col min="10497" max="10497" width="4" style="366" customWidth="1"/>
    <col min="10498" max="10498" width="25.28515625" style="366" customWidth="1"/>
    <col min="10499" max="10499" width="11" style="366" customWidth="1"/>
    <col min="10500" max="10500" width="10.5703125" style="366" customWidth="1"/>
    <col min="10501" max="10502" width="10.140625" style="366" customWidth="1"/>
    <col min="10503" max="10503" width="14.5703125" style="366" customWidth="1"/>
    <col min="10504" max="10504" width="11.42578125" style="366" customWidth="1"/>
    <col min="10505" max="10505" width="7.28515625" style="366" customWidth="1"/>
    <col min="10506" max="10506" width="7.5703125" style="366" customWidth="1"/>
    <col min="10507" max="10507" width="9" style="366" customWidth="1"/>
    <col min="10508" max="10508" width="0" style="366" hidden="1" customWidth="1"/>
    <col min="10509" max="10509" width="13" style="366" customWidth="1"/>
    <col min="10510" max="10510" width="11.42578125" style="366" customWidth="1"/>
    <col min="10511" max="10511" width="10.28515625" style="366" customWidth="1"/>
    <col min="10512" max="10513" width="13.28515625" style="366" customWidth="1"/>
    <col min="10514" max="10752" width="12" style="366"/>
    <col min="10753" max="10753" width="4" style="366" customWidth="1"/>
    <col min="10754" max="10754" width="25.28515625" style="366" customWidth="1"/>
    <col min="10755" max="10755" width="11" style="366" customWidth="1"/>
    <col min="10756" max="10756" width="10.5703125" style="366" customWidth="1"/>
    <col min="10757" max="10758" width="10.140625" style="366" customWidth="1"/>
    <col min="10759" max="10759" width="14.5703125" style="366" customWidth="1"/>
    <col min="10760" max="10760" width="11.42578125" style="366" customWidth="1"/>
    <col min="10761" max="10761" width="7.28515625" style="366" customWidth="1"/>
    <col min="10762" max="10762" width="7.5703125" style="366" customWidth="1"/>
    <col min="10763" max="10763" width="9" style="366" customWidth="1"/>
    <col min="10764" max="10764" width="0" style="366" hidden="1" customWidth="1"/>
    <col min="10765" max="10765" width="13" style="366" customWidth="1"/>
    <col min="10766" max="10766" width="11.42578125" style="366" customWidth="1"/>
    <col min="10767" max="10767" width="10.28515625" style="366" customWidth="1"/>
    <col min="10768" max="10769" width="13.28515625" style="366" customWidth="1"/>
    <col min="10770" max="11008" width="12" style="366"/>
    <col min="11009" max="11009" width="4" style="366" customWidth="1"/>
    <col min="11010" max="11010" width="25.28515625" style="366" customWidth="1"/>
    <col min="11011" max="11011" width="11" style="366" customWidth="1"/>
    <col min="11012" max="11012" width="10.5703125" style="366" customWidth="1"/>
    <col min="11013" max="11014" width="10.140625" style="366" customWidth="1"/>
    <col min="11015" max="11015" width="14.5703125" style="366" customWidth="1"/>
    <col min="11016" max="11016" width="11.42578125" style="366" customWidth="1"/>
    <col min="11017" max="11017" width="7.28515625" style="366" customWidth="1"/>
    <col min="11018" max="11018" width="7.5703125" style="366" customWidth="1"/>
    <col min="11019" max="11019" width="9" style="366" customWidth="1"/>
    <col min="11020" max="11020" width="0" style="366" hidden="1" customWidth="1"/>
    <col min="11021" max="11021" width="13" style="366" customWidth="1"/>
    <col min="11022" max="11022" width="11.42578125" style="366" customWidth="1"/>
    <col min="11023" max="11023" width="10.28515625" style="366" customWidth="1"/>
    <col min="11024" max="11025" width="13.28515625" style="366" customWidth="1"/>
    <col min="11026" max="11264" width="12" style="366"/>
    <col min="11265" max="11265" width="4" style="366" customWidth="1"/>
    <col min="11266" max="11266" width="25.28515625" style="366" customWidth="1"/>
    <col min="11267" max="11267" width="11" style="366" customWidth="1"/>
    <col min="11268" max="11268" width="10.5703125" style="366" customWidth="1"/>
    <col min="11269" max="11270" width="10.140625" style="366" customWidth="1"/>
    <col min="11271" max="11271" width="14.5703125" style="366" customWidth="1"/>
    <col min="11272" max="11272" width="11.42578125" style="366" customWidth="1"/>
    <col min="11273" max="11273" width="7.28515625" style="366" customWidth="1"/>
    <col min="11274" max="11274" width="7.5703125" style="366" customWidth="1"/>
    <col min="11275" max="11275" width="9" style="366" customWidth="1"/>
    <col min="11276" max="11276" width="0" style="366" hidden="1" customWidth="1"/>
    <col min="11277" max="11277" width="13" style="366" customWidth="1"/>
    <col min="11278" max="11278" width="11.42578125" style="366" customWidth="1"/>
    <col min="11279" max="11279" width="10.28515625" style="366" customWidth="1"/>
    <col min="11280" max="11281" width="13.28515625" style="366" customWidth="1"/>
    <col min="11282" max="11520" width="12" style="366"/>
    <col min="11521" max="11521" width="4" style="366" customWidth="1"/>
    <col min="11522" max="11522" width="25.28515625" style="366" customWidth="1"/>
    <col min="11523" max="11523" width="11" style="366" customWidth="1"/>
    <col min="11524" max="11524" width="10.5703125" style="366" customWidth="1"/>
    <col min="11525" max="11526" width="10.140625" style="366" customWidth="1"/>
    <col min="11527" max="11527" width="14.5703125" style="366" customWidth="1"/>
    <col min="11528" max="11528" width="11.42578125" style="366" customWidth="1"/>
    <col min="11529" max="11529" width="7.28515625" style="366" customWidth="1"/>
    <col min="11530" max="11530" width="7.5703125" style="366" customWidth="1"/>
    <col min="11531" max="11531" width="9" style="366" customWidth="1"/>
    <col min="11532" max="11532" width="0" style="366" hidden="1" customWidth="1"/>
    <col min="11533" max="11533" width="13" style="366" customWidth="1"/>
    <col min="11534" max="11534" width="11.42578125" style="366" customWidth="1"/>
    <col min="11535" max="11535" width="10.28515625" style="366" customWidth="1"/>
    <col min="11536" max="11537" width="13.28515625" style="366" customWidth="1"/>
    <col min="11538" max="11776" width="12" style="366"/>
    <col min="11777" max="11777" width="4" style="366" customWidth="1"/>
    <col min="11778" max="11778" width="25.28515625" style="366" customWidth="1"/>
    <col min="11779" max="11779" width="11" style="366" customWidth="1"/>
    <col min="11780" max="11780" width="10.5703125" style="366" customWidth="1"/>
    <col min="11781" max="11782" width="10.140625" style="366" customWidth="1"/>
    <col min="11783" max="11783" width="14.5703125" style="366" customWidth="1"/>
    <col min="11784" max="11784" width="11.42578125" style="366" customWidth="1"/>
    <col min="11785" max="11785" width="7.28515625" style="366" customWidth="1"/>
    <col min="11786" max="11786" width="7.5703125" style="366" customWidth="1"/>
    <col min="11787" max="11787" width="9" style="366" customWidth="1"/>
    <col min="11788" max="11788" width="0" style="366" hidden="1" customWidth="1"/>
    <col min="11789" max="11789" width="13" style="366" customWidth="1"/>
    <col min="11790" max="11790" width="11.42578125" style="366" customWidth="1"/>
    <col min="11791" max="11791" width="10.28515625" style="366" customWidth="1"/>
    <col min="11792" max="11793" width="13.28515625" style="366" customWidth="1"/>
    <col min="11794" max="12032" width="12" style="366"/>
    <col min="12033" max="12033" width="4" style="366" customWidth="1"/>
    <col min="12034" max="12034" width="25.28515625" style="366" customWidth="1"/>
    <col min="12035" max="12035" width="11" style="366" customWidth="1"/>
    <col min="12036" max="12036" width="10.5703125" style="366" customWidth="1"/>
    <col min="12037" max="12038" width="10.140625" style="366" customWidth="1"/>
    <col min="12039" max="12039" width="14.5703125" style="366" customWidth="1"/>
    <col min="12040" max="12040" width="11.42578125" style="366" customWidth="1"/>
    <col min="12041" max="12041" width="7.28515625" style="366" customWidth="1"/>
    <col min="12042" max="12042" width="7.5703125" style="366" customWidth="1"/>
    <col min="12043" max="12043" width="9" style="366" customWidth="1"/>
    <col min="12044" max="12044" width="0" style="366" hidden="1" customWidth="1"/>
    <col min="12045" max="12045" width="13" style="366" customWidth="1"/>
    <col min="12046" max="12046" width="11.42578125" style="366" customWidth="1"/>
    <col min="12047" max="12047" width="10.28515625" style="366" customWidth="1"/>
    <col min="12048" max="12049" width="13.28515625" style="366" customWidth="1"/>
    <col min="12050" max="12288" width="12" style="366"/>
    <col min="12289" max="12289" width="4" style="366" customWidth="1"/>
    <col min="12290" max="12290" width="25.28515625" style="366" customWidth="1"/>
    <col min="12291" max="12291" width="11" style="366" customWidth="1"/>
    <col min="12292" max="12292" width="10.5703125" style="366" customWidth="1"/>
    <col min="12293" max="12294" width="10.140625" style="366" customWidth="1"/>
    <col min="12295" max="12295" width="14.5703125" style="366" customWidth="1"/>
    <col min="12296" max="12296" width="11.42578125" style="366" customWidth="1"/>
    <col min="12297" max="12297" width="7.28515625" style="366" customWidth="1"/>
    <col min="12298" max="12298" width="7.5703125" style="366" customWidth="1"/>
    <col min="12299" max="12299" width="9" style="366" customWidth="1"/>
    <col min="12300" max="12300" width="0" style="366" hidden="1" customWidth="1"/>
    <col min="12301" max="12301" width="13" style="366" customWidth="1"/>
    <col min="12302" max="12302" width="11.42578125" style="366" customWidth="1"/>
    <col min="12303" max="12303" width="10.28515625" style="366" customWidth="1"/>
    <col min="12304" max="12305" width="13.28515625" style="366" customWidth="1"/>
    <col min="12306" max="12544" width="12" style="366"/>
    <col min="12545" max="12545" width="4" style="366" customWidth="1"/>
    <col min="12546" max="12546" width="25.28515625" style="366" customWidth="1"/>
    <col min="12547" max="12547" width="11" style="366" customWidth="1"/>
    <col min="12548" max="12548" width="10.5703125" style="366" customWidth="1"/>
    <col min="12549" max="12550" width="10.140625" style="366" customWidth="1"/>
    <col min="12551" max="12551" width="14.5703125" style="366" customWidth="1"/>
    <col min="12552" max="12552" width="11.42578125" style="366" customWidth="1"/>
    <col min="12553" max="12553" width="7.28515625" style="366" customWidth="1"/>
    <col min="12554" max="12554" width="7.5703125" style="366" customWidth="1"/>
    <col min="12555" max="12555" width="9" style="366" customWidth="1"/>
    <col min="12556" max="12556" width="0" style="366" hidden="1" customWidth="1"/>
    <col min="12557" max="12557" width="13" style="366" customWidth="1"/>
    <col min="12558" max="12558" width="11.42578125" style="366" customWidth="1"/>
    <col min="12559" max="12559" width="10.28515625" style="366" customWidth="1"/>
    <col min="12560" max="12561" width="13.28515625" style="366" customWidth="1"/>
    <col min="12562" max="12800" width="12" style="366"/>
    <col min="12801" max="12801" width="4" style="366" customWidth="1"/>
    <col min="12802" max="12802" width="25.28515625" style="366" customWidth="1"/>
    <col min="12803" max="12803" width="11" style="366" customWidth="1"/>
    <col min="12804" max="12804" width="10.5703125" style="366" customWidth="1"/>
    <col min="12805" max="12806" width="10.140625" style="366" customWidth="1"/>
    <col min="12807" max="12807" width="14.5703125" style="366" customWidth="1"/>
    <col min="12808" max="12808" width="11.42578125" style="366" customWidth="1"/>
    <col min="12809" max="12809" width="7.28515625" style="366" customWidth="1"/>
    <col min="12810" max="12810" width="7.5703125" style="366" customWidth="1"/>
    <col min="12811" max="12811" width="9" style="366" customWidth="1"/>
    <col min="12812" max="12812" width="0" style="366" hidden="1" customWidth="1"/>
    <col min="12813" max="12813" width="13" style="366" customWidth="1"/>
    <col min="12814" max="12814" width="11.42578125" style="366" customWidth="1"/>
    <col min="12815" max="12815" width="10.28515625" style="366" customWidth="1"/>
    <col min="12816" max="12817" width="13.28515625" style="366" customWidth="1"/>
    <col min="12818" max="13056" width="12" style="366"/>
    <col min="13057" max="13057" width="4" style="366" customWidth="1"/>
    <col min="13058" max="13058" width="25.28515625" style="366" customWidth="1"/>
    <col min="13059" max="13059" width="11" style="366" customWidth="1"/>
    <col min="13060" max="13060" width="10.5703125" style="366" customWidth="1"/>
    <col min="13061" max="13062" width="10.140625" style="366" customWidth="1"/>
    <col min="13063" max="13063" width="14.5703125" style="366" customWidth="1"/>
    <col min="13064" max="13064" width="11.42578125" style="366" customWidth="1"/>
    <col min="13065" max="13065" width="7.28515625" style="366" customWidth="1"/>
    <col min="13066" max="13066" width="7.5703125" style="366" customWidth="1"/>
    <col min="13067" max="13067" width="9" style="366" customWidth="1"/>
    <col min="13068" max="13068" width="0" style="366" hidden="1" customWidth="1"/>
    <col min="13069" max="13069" width="13" style="366" customWidth="1"/>
    <col min="13070" max="13070" width="11.42578125" style="366" customWidth="1"/>
    <col min="13071" max="13071" width="10.28515625" style="366" customWidth="1"/>
    <col min="13072" max="13073" width="13.28515625" style="366" customWidth="1"/>
    <col min="13074" max="13312" width="12" style="366"/>
    <col min="13313" max="13313" width="4" style="366" customWidth="1"/>
    <col min="13314" max="13314" width="25.28515625" style="366" customWidth="1"/>
    <col min="13315" max="13315" width="11" style="366" customWidth="1"/>
    <col min="13316" max="13316" width="10.5703125" style="366" customWidth="1"/>
    <col min="13317" max="13318" width="10.140625" style="366" customWidth="1"/>
    <col min="13319" max="13319" width="14.5703125" style="366" customWidth="1"/>
    <col min="13320" max="13320" width="11.42578125" style="366" customWidth="1"/>
    <col min="13321" max="13321" width="7.28515625" style="366" customWidth="1"/>
    <col min="13322" max="13322" width="7.5703125" style="366" customWidth="1"/>
    <col min="13323" max="13323" width="9" style="366" customWidth="1"/>
    <col min="13324" max="13324" width="0" style="366" hidden="1" customWidth="1"/>
    <col min="13325" max="13325" width="13" style="366" customWidth="1"/>
    <col min="13326" max="13326" width="11.42578125" style="366" customWidth="1"/>
    <col min="13327" max="13327" width="10.28515625" style="366" customWidth="1"/>
    <col min="13328" max="13329" width="13.28515625" style="366" customWidth="1"/>
    <col min="13330" max="13568" width="12" style="366"/>
    <col min="13569" max="13569" width="4" style="366" customWidth="1"/>
    <col min="13570" max="13570" width="25.28515625" style="366" customWidth="1"/>
    <col min="13571" max="13571" width="11" style="366" customWidth="1"/>
    <col min="13572" max="13572" width="10.5703125" style="366" customWidth="1"/>
    <col min="13573" max="13574" width="10.140625" style="366" customWidth="1"/>
    <col min="13575" max="13575" width="14.5703125" style="366" customWidth="1"/>
    <col min="13576" max="13576" width="11.42578125" style="366" customWidth="1"/>
    <col min="13577" max="13577" width="7.28515625" style="366" customWidth="1"/>
    <col min="13578" max="13578" width="7.5703125" style="366" customWidth="1"/>
    <col min="13579" max="13579" width="9" style="366" customWidth="1"/>
    <col min="13580" max="13580" width="0" style="366" hidden="1" customWidth="1"/>
    <col min="13581" max="13581" width="13" style="366" customWidth="1"/>
    <col min="13582" max="13582" width="11.42578125" style="366" customWidth="1"/>
    <col min="13583" max="13583" width="10.28515625" style="366" customWidth="1"/>
    <col min="13584" max="13585" width="13.28515625" style="366" customWidth="1"/>
    <col min="13586" max="13824" width="12" style="366"/>
    <col min="13825" max="13825" width="4" style="366" customWidth="1"/>
    <col min="13826" max="13826" width="25.28515625" style="366" customWidth="1"/>
    <col min="13827" max="13827" width="11" style="366" customWidth="1"/>
    <col min="13828" max="13828" width="10.5703125" style="366" customWidth="1"/>
    <col min="13829" max="13830" width="10.140625" style="366" customWidth="1"/>
    <col min="13831" max="13831" width="14.5703125" style="366" customWidth="1"/>
    <col min="13832" max="13832" width="11.42578125" style="366" customWidth="1"/>
    <col min="13833" max="13833" width="7.28515625" style="366" customWidth="1"/>
    <col min="13834" max="13834" width="7.5703125" style="366" customWidth="1"/>
    <col min="13835" max="13835" width="9" style="366" customWidth="1"/>
    <col min="13836" max="13836" width="0" style="366" hidden="1" customWidth="1"/>
    <col min="13837" max="13837" width="13" style="366" customWidth="1"/>
    <col min="13838" max="13838" width="11.42578125" style="366" customWidth="1"/>
    <col min="13839" max="13839" width="10.28515625" style="366" customWidth="1"/>
    <col min="13840" max="13841" width="13.28515625" style="366" customWidth="1"/>
    <col min="13842" max="14080" width="12" style="366"/>
    <col min="14081" max="14081" width="4" style="366" customWidth="1"/>
    <col min="14082" max="14082" width="25.28515625" style="366" customWidth="1"/>
    <col min="14083" max="14083" width="11" style="366" customWidth="1"/>
    <col min="14084" max="14084" width="10.5703125" style="366" customWidth="1"/>
    <col min="14085" max="14086" width="10.140625" style="366" customWidth="1"/>
    <col min="14087" max="14087" width="14.5703125" style="366" customWidth="1"/>
    <col min="14088" max="14088" width="11.42578125" style="366" customWidth="1"/>
    <col min="14089" max="14089" width="7.28515625" style="366" customWidth="1"/>
    <col min="14090" max="14090" width="7.5703125" style="366" customWidth="1"/>
    <col min="14091" max="14091" width="9" style="366" customWidth="1"/>
    <col min="14092" max="14092" width="0" style="366" hidden="1" customWidth="1"/>
    <col min="14093" max="14093" width="13" style="366" customWidth="1"/>
    <col min="14094" max="14094" width="11.42578125" style="366" customWidth="1"/>
    <col min="14095" max="14095" width="10.28515625" style="366" customWidth="1"/>
    <col min="14096" max="14097" width="13.28515625" style="366" customWidth="1"/>
    <col min="14098" max="14336" width="12" style="366"/>
    <col min="14337" max="14337" width="4" style="366" customWidth="1"/>
    <col min="14338" max="14338" width="25.28515625" style="366" customWidth="1"/>
    <col min="14339" max="14339" width="11" style="366" customWidth="1"/>
    <col min="14340" max="14340" width="10.5703125" style="366" customWidth="1"/>
    <col min="14341" max="14342" width="10.140625" style="366" customWidth="1"/>
    <col min="14343" max="14343" width="14.5703125" style="366" customWidth="1"/>
    <col min="14344" max="14344" width="11.42578125" style="366" customWidth="1"/>
    <col min="14345" max="14345" width="7.28515625" style="366" customWidth="1"/>
    <col min="14346" max="14346" width="7.5703125" style="366" customWidth="1"/>
    <col min="14347" max="14347" width="9" style="366" customWidth="1"/>
    <col min="14348" max="14348" width="0" style="366" hidden="1" customWidth="1"/>
    <col min="14349" max="14349" width="13" style="366" customWidth="1"/>
    <col min="14350" max="14350" width="11.42578125" style="366" customWidth="1"/>
    <col min="14351" max="14351" width="10.28515625" style="366" customWidth="1"/>
    <col min="14352" max="14353" width="13.28515625" style="366" customWidth="1"/>
    <col min="14354" max="14592" width="12" style="366"/>
    <col min="14593" max="14593" width="4" style="366" customWidth="1"/>
    <col min="14594" max="14594" width="25.28515625" style="366" customWidth="1"/>
    <col min="14595" max="14595" width="11" style="366" customWidth="1"/>
    <col min="14596" max="14596" width="10.5703125" style="366" customWidth="1"/>
    <col min="14597" max="14598" width="10.140625" style="366" customWidth="1"/>
    <col min="14599" max="14599" width="14.5703125" style="366" customWidth="1"/>
    <col min="14600" max="14600" width="11.42578125" style="366" customWidth="1"/>
    <col min="14601" max="14601" width="7.28515625" style="366" customWidth="1"/>
    <col min="14602" max="14602" width="7.5703125" style="366" customWidth="1"/>
    <col min="14603" max="14603" width="9" style="366" customWidth="1"/>
    <col min="14604" max="14604" width="0" style="366" hidden="1" customWidth="1"/>
    <col min="14605" max="14605" width="13" style="366" customWidth="1"/>
    <col min="14606" max="14606" width="11.42578125" style="366" customWidth="1"/>
    <col min="14607" max="14607" width="10.28515625" style="366" customWidth="1"/>
    <col min="14608" max="14609" width="13.28515625" style="366" customWidth="1"/>
    <col min="14610" max="14848" width="12" style="366"/>
    <col min="14849" max="14849" width="4" style="366" customWidth="1"/>
    <col min="14850" max="14850" width="25.28515625" style="366" customWidth="1"/>
    <col min="14851" max="14851" width="11" style="366" customWidth="1"/>
    <col min="14852" max="14852" width="10.5703125" style="366" customWidth="1"/>
    <col min="14853" max="14854" width="10.140625" style="366" customWidth="1"/>
    <col min="14855" max="14855" width="14.5703125" style="366" customWidth="1"/>
    <col min="14856" max="14856" width="11.42578125" style="366" customWidth="1"/>
    <col min="14857" max="14857" width="7.28515625" style="366" customWidth="1"/>
    <col min="14858" max="14858" width="7.5703125" style="366" customWidth="1"/>
    <col min="14859" max="14859" width="9" style="366" customWidth="1"/>
    <col min="14860" max="14860" width="0" style="366" hidden="1" customWidth="1"/>
    <col min="14861" max="14861" width="13" style="366" customWidth="1"/>
    <col min="14862" max="14862" width="11.42578125" style="366" customWidth="1"/>
    <col min="14863" max="14863" width="10.28515625" style="366" customWidth="1"/>
    <col min="14864" max="14865" width="13.28515625" style="366" customWidth="1"/>
    <col min="14866" max="15104" width="12" style="366"/>
    <col min="15105" max="15105" width="4" style="366" customWidth="1"/>
    <col min="15106" max="15106" width="25.28515625" style="366" customWidth="1"/>
    <col min="15107" max="15107" width="11" style="366" customWidth="1"/>
    <col min="15108" max="15108" width="10.5703125" style="366" customWidth="1"/>
    <col min="15109" max="15110" width="10.140625" style="366" customWidth="1"/>
    <col min="15111" max="15111" width="14.5703125" style="366" customWidth="1"/>
    <col min="15112" max="15112" width="11.42578125" style="366" customWidth="1"/>
    <col min="15113" max="15113" width="7.28515625" style="366" customWidth="1"/>
    <col min="15114" max="15114" width="7.5703125" style="366" customWidth="1"/>
    <col min="15115" max="15115" width="9" style="366" customWidth="1"/>
    <col min="15116" max="15116" width="0" style="366" hidden="1" customWidth="1"/>
    <col min="15117" max="15117" width="13" style="366" customWidth="1"/>
    <col min="15118" max="15118" width="11.42578125" style="366" customWidth="1"/>
    <col min="15119" max="15119" width="10.28515625" style="366" customWidth="1"/>
    <col min="15120" max="15121" width="13.28515625" style="366" customWidth="1"/>
    <col min="15122" max="15360" width="12" style="366"/>
    <col min="15361" max="15361" width="4" style="366" customWidth="1"/>
    <col min="15362" max="15362" width="25.28515625" style="366" customWidth="1"/>
    <col min="15363" max="15363" width="11" style="366" customWidth="1"/>
    <col min="15364" max="15364" width="10.5703125" style="366" customWidth="1"/>
    <col min="15365" max="15366" width="10.140625" style="366" customWidth="1"/>
    <col min="15367" max="15367" width="14.5703125" style="366" customWidth="1"/>
    <col min="15368" max="15368" width="11.42578125" style="366" customWidth="1"/>
    <col min="15369" max="15369" width="7.28515625" style="366" customWidth="1"/>
    <col min="15370" max="15370" width="7.5703125" style="366" customWidth="1"/>
    <col min="15371" max="15371" width="9" style="366" customWidth="1"/>
    <col min="15372" max="15372" width="0" style="366" hidden="1" customWidth="1"/>
    <col min="15373" max="15373" width="13" style="366" customWidth="1"/>
    <col min="15374" max="15374" width="11.42578125" style="366" customWidth="1"/>
    <col min="15375" max="15375" width="10.28515625" style="366" customWidth="1"/>
    <col min="15376" max="15377" width="13.28515625" style="366" customWidth="1"/>
    <col min="15378" max="15616" width="12" style="366"/>
    <col min="15617" max="15617" width="4" style="366" customWidth="1"/>
    <col min="15618" max="15618" width="25.28515625" style="366" customWidth="1"/>
    <col min="15619" max="15619" width="11" style="366" customWidth="1"/>
    <col min="15620" max="15620" width="10.5703125" style="366" customWidth="1"/>
    <col min="15621" max="15622" width="10.140625" style="366" customWidth="1"/>
    <col min="15623" max="15623" width="14.5703125" style="366" customWidth="1"/>
    <col min="15624" max="15624" width="11.42578125" style="366" customWidth="1"/>
    <col min="15625" max="15625" width="7.28515625" style="366" customWidth="1"/>
    <col min="15626" max="15626" width="7.5703125" style="366" customWidth="1"/>
    <col min="15627" max="15627" width="9" style="366" customWidth="1"/>
    <col min="15628" max="15628" width="0" style="366" hidden="1" customWidth="1"/>
    <col min="15629" max="15629" width="13" style="366" customWidth="1"/>
    <col min="15630" max="15630" width="11.42578125" style="366" customWidth="1"/>
    <col min="15631" max="15631" width="10.28515625" style="366" customWidth="1"/>
    <col min="15632" max="15633" width="13.28515625" style="366" customWidth="1"/>
    <col min="15634" max="15872" width="12" style="366"/>
    <col min="15873" max="15873" width="4" style="366" customWidth="1"/>
    <col min="15874" max="15874" width="25.28515625" style="366" customWidth="1"/>
    <col min="15875" max="15875" width="11" style="366" customWidth="1"/>
    <col min="15876" max="15876" width="10.5703125" style="366" customWidth="1"/>
    <col min="15877" max="15878" width="10.140625" style="366" customWidth="1"/>
    <col min="15879" max="15879" width="14.5703125" style="366" customWidth="1"/>
    <col min="15880" max="15880" width="11.42578125" style="366" customWidth="1"/>
    <col min="15881" max="15881" width="7.28515625" style="366" customWidth="1"/>
    <col min="15882" max="15882" width="7.5703125" style="366" customWidth="1"/>
    <col min="15883" max="15883" width="9" style="366" customWidth="1"/>
    <col min="15884" max="15884" width="0" style="366" hidden="1" customWidth="1"/>
    <col min="15885" max="15885" width="13" style="366" customWidth="1"/>
    <col min="15886" max="15886" width="11.42578125" style="366" customWidth="1"/>
    <col min="15887" max="15887" width="10.28515625" style="366" customWidth="1"/>
    <col min="15888" max="15889" width="13.28515625" style="366" customWidth="1"/>
    <col min="15890" max="16128" width="12" style="366"/>
    <col min="16129" max="16129" width="4" style="366" customWidth="1"/>
    <col min="16130" max="16130" width="25.28515625" style="366" customWidth="1"/>
    <col min="16131" max="16131" width="11" style="366" customWidth="1"/>
    <col min="16132" max="16132" width="10.5703125" style="366" customWidth="1"/>
    <col min="16133" max="16134" width="10.140625" style="366" customWidth="1"/>
    <col min="16135" max="16135" width="14.5703125" style="366" customWidth="1"/>
    <col min="16136" max="16136" width="11.42578125" style="366" customWidth="1"/>
    <col min="16137" max="16137" width="7.28515625" style="366" customWidth="1"/>
    <col min="16138" max="16138" width="7.5703125" style="366" customWidth="1"/>
    <col min="16139" max="16139" width="9" style="366" customWidth="1"/>
    <col min="16140" max="16140" width="0" style="366" hidden="1" customWidth="1"/>
    <col min="16141" max="16141" width="13" style="366" customWidth="1"/>
    <col min="16142" max="16142" width="11.42578125" style="366" customWidth="1"/>
    <col min="16143" max="16143" width="10.28515625" style="366" customWidth="1"/>
    <col min="16144" max="16145" width="13.28515625" style="366" customWidth="1"/>
    <col min="16146" max="16384" width="12" style="366"/>
  </cols>
  <sheetData>
    <row r="1" spans="1:17" s="364" customFormat="1" ht="43.5" customHeight="1">
      <c r="A1" s="549" t="s">
        <v>281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</row>
    <row r="2" spans="1:17" ht="66.75" customHeight="1">
      <c r="A2" s="550" t="s">
        <v>1</v>
      </c>
      <c r="B2" s="553" t="s">
        <v>40</v>
      </c>
      <c r="C2" s="556" t="s">
        <v>294</v>
      </c>
      <c r="D2" s="557"/>
      <c r="E2" s="558" t="s">
        <v>212</v>
      </c>
      <c r="F2" s="559"/>
      <c r="G2" s="557"/>
      <c r="H2" s="560" t="s">
        <v>211</v>
      </c>
      <c r="I2" s="560"/>
      <c r="J2" s="560"/>
      <c r="K2" s="560"/>
      <c r="L2" s="560"/>
      <c r="M2" s="365" t="s">
        <v>210</v>
      </c>
      <c r="N2" s="560" t="s">
        <v>209</v>
      </c>
      <c r="O2" s="561"/>
      <c r="P2" s="562" t="s">
        <v>208</v>
      </c>
      <c r="Q2" s="562"/>
    </row>
    <row r="3" spans="1:17" ht="24.75" customHeight="1">
      <c r="A3" s="551"/>
      <c r="B3" s="554"/>
      <c r="C3" s="563" t="s">
        <v>73</v>
      </c>
      <c r="D3" s="564" t="s">
        <v>218</v>
      </c>
      <c r="E3" s="562" t="s">
        <v>219</v>
      </c>
      <c r="F3" s="560" t="s">
        <v>74</v>
      </c>
      <c r="G3" s="562" t="s">
        <v>220</v>
      </c>
      <c r="H3" s="562" t="s">
        <v>29</v>
      </c>
      <c r="I3" s="568" t="s">
        <v>207</v>
      </c>
      <c r="J3" s="568" t="s">
        <v>206</v>
      </c>
      <c r="K3" s="568" t="s">
        <v>205</v>
      </c>
      <c r="L3" s="568" t="s">
        <v>204</v>
      </c>
      <c r="M3" s="568" t="s">
        <v>282</v>
      </c>
      <c r="N3" s="568" t="s">
        <v>73</v>
      </c>
      <c r="O3" s="564" t="s">
        <v>218</v>
      </c>
      <c r="P3" s="562" t="s">
        <v>221</v>
      </c>
      <c r="Q3" s="563"/>
    </row>
    <row r="4" spans="1:17" ht="15" customHeight="1" thickBot="1">
      <c r="A4" s="552"/>
      <c r="B4" s="555"/>
      <c r="C4" s="563"/>
      <c r="D4" s="565"/>
      <c r="E4" s="563"/>
      <c r="F4" s="569"/>
      <c r="G4" s="563"/>
      <c r="H4" s="563"/>
      <c r="I4" s="563"/>
      <c r="J4" s="563"/>
      <c r="K4" s="563"/>
      <c r="L4" s="563"/>
      <c r="M4" s="563"/>
      <c r="N4" s="563"/>
      <c r="O4" s="564"/>
      <c r="P4" s="367" t="s">
        <v>73</v>
      </c>
      <c r="Q4" s="368" t="s">
        <v>218</v>
      </c>
    </row>
    <row r="5" spans="1:17" s="375" customFormat="1" ht="15.75" customHeight="1" thickTop="1">
      <c r="A5" s="369">
        <v>1</v>
      </c>
      <c r="B5" s="370" t="s">
        <v>2</v>
      </c>
      <c r="C5" s="371">
        <v>189</v>
      </c>
      <c r="D5" s="371">
        <v>190</v>
      </c>
      <c r="E5" s="369">
        <v>196</v>
      </c>
      <c r="F5" s="369">
        <v>479</v>
      </c>
      <c r="G5" s="427">
        <v>1682</v>
      </c>
      <c r="H5" s="372">
        <v>28</v>
      </c>
      <c r="I5" s="372">
        <v>19</v>
      </c>
      <c r="J5" s="372">
        <v>9</v>
      </c>
      <c r="K5" s="371">
        <v>0</v>
      </c>
      <c r="L5" s="373"/>
      <c r="M5" s="371">
        <v>44</v>
      </c>
      <c r="N5" s="371">
        <v>40</v>
      </c>
      <c r="O5" s="369">
        <v>41</v>
      </c>
      <c r="P5" s="374">
        <v>131</v>
      </c>
      <c r="Q5" s="374">
        <v>231</v>
      </c>
    </row>
    <row r="6" spans="1:17" s="375" customFormat="1" ht="15.75" customHeight="1">
      <c r="A6" s="376">
        <v>2</v>
      </c>
      <c r="B6" s="377" t="s">
        <v>3</v>
      </c>
      <c r="C6" s="378">
        <v>170</v>
      </c>
      <c r="D6" s="378">
        <v>174</v>
      </c>
      <c r="E6" s="376">
        <v>197</v>
      </c>
      <c r="F6" s="376">
        <v>553</v>
      </c>
      <c r="G6" s="428">
        <v>1406</v>
      </c>
      <c r="H6" s="378">
        <v>20</v>
      </c>
      <c r="I6" s="378">
        <v>15</v>
      </c>
      <c r="J6" s="378">
        <v>5</v>
      </c>
      <c r="K6" s="378">
        <v>0</v>
      </c>
      <c r="L6" s="379"/>
      <c r="M6" s="378">
        <v>45</v>
      </c>
      <c r="N6" s="378">
        <v>45</v>
      </c>
      <c r="O6" s="376">
        <v>45</v>
      </c>
      <c r="P6" s="379">
        <v>87</v>
      </c>
      <c r="Q6" s="379">
        <v>157</v>
      </c>
    </row>
    <row r="7" spans="1:17" s="375" customFormat="1" ht="15.75" customHeight="1">
      <c r="A7" s="380">
        <v>3</v>
      </c>
      <c r="B7" s="381" t="s">
        <v>4</v>
      </c>
      <c r="C7" s="382">
        <v>325</v>
      </c>
      <c r="D7" s="382">
        <v>328</v>
      </c>
      <c r="E7" s="380">
        <v>487</v>
      </c>
      <c r="F7" s="380">
        <v>1166</v>
      </c>
      <c r="G7" s="429">
        <v>5958</v>
      </c>
      <c r="H7" s="383">
        <v>37</v>
      </c>
      <c r="I7" s="383">
        <v>28</v>
      </c>
      <c r="J7" s="383">
        <v>9</v>
      </c>
      <c r="K7" s="382">
        <v>0</v>
      </c>
      <c r="L7" s="373"/>
      <c r="M7" s="382">
        <v>49</v>
      </c>
      <c r="N7" s="382">
        <v>43</v>
      </c>
      <c r="O7" s="380">
        <v>43</v>
      </c>
      <c r="P7" s="384">
        <v>117</v>
      </c>
      <c r="Q7" s="384">
        <v>188</v>
      </c>
    </row>
    <row r="8" spans="1:17" s="375" customFormat="1" ht="15.75" customHeight="1">
      <c r="A8" s="376">
        <v>4</v>
      </c>
      <c r="B8" s="377" t="s">
        <v>5</v>
      </c>
      <c r="C8" s="378">
        <v>1607</v>
      </c>
      <c r="D8" s="378">
        <v>1640</v>
      </c>
      <c r="E8" s="376">
        <v>419</v>
      </c>
      <c r="F8" s="376">
        <v>1212</v>
      </c>
      <c r="G8" s="428">
        <v>4049</v>
      </c>
      <c r="H8" s="378">
        <v>115</v>
      </c>
      <c r="I8" s="378">
        <v>95</v>
      </c>
      <c r="J8" s="378">
        <v>20</v>
      </c>
      <c r="K8" s="378">
        <v>0</v>
      </c>
      <c r="L8" s="379"/>
      <c r="M8" s="378">
        <v>93</v>
      </c>
      <c r="N8" s="378">
        <v>213</v>
      </c>
      <c r="O8" s="376">
        <v>218</v>
      </c>
      <c r="P8" s="379">
        <v>343</v>
      </c>
      <c r="Q8" s="379">
        <v>532</v>
      </c>
    </row>
    <row r="9" spans="1:17" s="375" customFormat="1" ht="15.75" customHeight="1">
      <c r="A9" s="380">
        <v>5</v>
      </c>
      <c r="B9" s="381" t="s">
        <v>6</v>
      </c>
      <c r="C9" s="382">
        <v>659</v>
      </c>
      <c r="D9" s="382">
        <v>667</v>
      </c>
      <c r="E9" s="380">
        <v>394</v>
      </c>
      <c r="F9" s="380">
        <v>1149</v>
      </c>
      <c r="G9" s="429">
        <v>3193</v>
      </c>
      <c r="H9" s="383">
        <v>80</v>
      </c>
      <c r="I9" s="383">
        <v>56</v>
      </c>
      <c r="J9" s="383">
        <v>23</v>
      </c>
      <c r="K9" s="382">
        <v>1</v>
      </c>
      <c r="L9" s="373"/>
      <c r="M9" s="382">
        <v>111</v>
      </c>
      <c r="N9" s="382">
        <v>115</v>
      </c>
      <c r="O9" s="380">
        <v>115</v>
      </c>
      <c r="P9" s="384">
        <v>378</v>
      </c>
      <c r="Q9" s="384">
        <v>619</v>
      </c>
    </row>
    <row r="10" spans="1:17" s="375" customFormat="1" ht="15.75" customHeight="1">
      <c r="A10" s="376">
        <v>6</v>
      </c>
      <c r="B10" s="377" t="s">
        <v>7</v>
      </c>
      <c r="C10" s="378">
        <v>725</v>
      </c>
      <c r="D10" s="378">
        <v>737</v>
      </c>
      <c r="E10" s="376">
        <v>584</v>
      </c>
      <c r="F10" s="376">
        <v>1646</v>
      </c>
      <c r="G10" s="428">
        <v>6036</v>
      </c>
      <c r="H10" s="378">
        <v>110</v>
      </c>
      <c r="I10" s="378">
        <v>86</v>
      </c>
      <c r="J10" s="378">
        <v>24</v>
      </c>
      <c r="K10" s="378">
        <v>0</v>
      </c>
      <c r="L10" s="379"/>
      <c r="M10" s="378">
        <v>132</v>
      </c>
      <c r="N10" s="378">
        <v>137</v>
      </c>
      <c r="O10" s="376">
        <v>140</v>
      </c>
      <c r="P10" s="379">
        <v>395</v>
      </c>
      <c r="Q10" s="379">
        <v>680</v>
      </c>
    </row>
    <row r="11" spans="1:17" s="375" customFormat="1" ht="15.75" customHeight="1">
      <c r="A11" s="380">
        <v>7</v>
      </c>
      <c r="B11" s="381" t="s">
        <v>8</v>
      </c>
      <c r="C11" s="382">
        <v>277</v>
      </c>
      <c r="D11" s="382">
        <v>284</v>
      </c>
      <c r="E11" s="380">
        <v>245</v>
      </c>
      <c r="F11" s="380">
        <v>663</v>
      </c>
      <c r="G11" s="429">
        <v>1923</v>
      </c>
      <c r="H11" s="383">
        <v>54</v>
      </c>
      <c r="I11" s="383">
        <v>45</v>
      </c>
      <c r="J11" s="383">
        <v>8</v>
      </c>
      <c r="K11" s="382">
        <v>1</v>
      </c>
      <c r="L11" s="373"/>
      <c r="M11" s="382">
        <v>47</v>
      </c>
      <c r="N11" s="382">
        <v>43</v>
      </c>
      <c r="O11" s="380">
        <v>43</v>
      </c>
      <c r="P11" s="384">
        <v>162</v>
      </c>
      <c r="Q11" s="384">
        <v>268</v>
      </c>
    </row>
    <row r="12" spans="1:17" s="375" customFormat="1" ht="15.75" customHeight="1">
      <c r="A12" s="376">
        <v>8</v>
      </c>
      <c r="B12" s="377" t="s">
        <v>9</v>
      </c>
      <c r="C12" s="378">
        <v>255</v>
      </c>
      <c r="D12" s="378">
        <v>259</v>
      </c>
      <c r="E12" s="376">
        <v>226</v>
      </c>
      <c r="F12" s="376">
        <v>552</v>
      </c>
      <c r="G12" s="428">
        <v>1332</v>
      </c>
      <c r="H12" s="378">
        <v>35</v>
      </c>
      <c r="I12" s="378">
        <v>28</v>
      </c>
      <c r="J12" s="378">
        <v>7</v>
      </c>
      <c r="K12" s="378">
        <v>0</v>
      </c>
      <c r="L12" s="379"/>
      <c r="M12" s="378">
        <v>38</v>
      </c>
      <c r="N12" s="378">
        <v>17</v>
      </c>
      <c r="O12" s="376">
        <v>17</v>
      </c>
      <c r="P12" s="379">
        <v>148</v>
      </c>
      <c r="Q12" s="379">
        <v>245</v>
      </c>
    </row>
    <row r="13" spans="1:17" s="375" customFormat="1" ht="15.75" customHeight="1">
      <c r="A13" s="380">
        <v>9</v>
      </c>
      <c r="B13" s="381" t="s">
        <v>10</v>
      </c>
      <c r="C13" s="382">
        <v>314</v>
      </c>
      <c r="D13" s="382">
        <v>321</v>
      </c>
      <c r="E13" s="380">
        <v>151</v>
      </c>
      <c r="F13" s="380">
        <v>413</v>
      </c>
      <c r="G13" s="429">
        <v>2326</v>
      </c>
      <c r="H13" s="382">
        <v>45</v>
      </c>
      <c r="I13" s="382">
        <v>31</v>
      </c>
      <c r="J13" s="382">
        <v>14</v>
      </c>
      <c r="K13" s="382">
        <v>0</v>
      </c>
      <c r="L13" s="373"/>
      <c r="M13" s="382">
        <v>49</v>
      </c>
      <c r="N13" s="382">
        <v>48</v>
      </c>
      <c r="O13" s="380">
        <v>49</v>
      </c>
      <c r="P13" s="384">
        <v>133</v>
      </c>
      <c r="Q13" s="384">
        <v>208</v>
      </c>
    </row>
    <row r="14" spans="1:17" s="375" customFormat="1" ht="15.75" customHeight="1">
      <c r="A14" s="376">
        <v>10</v>
      </c>
      <c r="B14" s="377" t="s">
        <v>11</v>
      </c>
      <c r="C14" s="378">
        <v>102</v>
      </c>
      <c r="D14" s="378">
        <v>105</v>
      </c>
      <c r="E14" s="376">
        <v>362</v>
      </c>
      <c r="F14" s="376">
        <v>704</v>
      </c>
      <c r="G14" s="428">
        <v>1218</v>
      </c>
      <c r="H14" s="378">
        <v>19</v>
      </c>
      <c r="I14" s="378">
        <v>13</v>
      </c>
      <c r="J14" s="378">
        <v>6</v>
      </c>
      <c r="K14" s="378">
        <v>0</v>
      </c>
      <c r="L14" s="379"/>
      <c r="M14" s="378">
        <v>19</v>
      </c>
      <c r="N14" s="378">
        <v>24</v>
      </c>
      <c r="O14" s="376">
        <v>24</v>
      </c>
      <c r="P14" s="379">
        <v>78</v>
      </c>
      <c r="Q14" s="379">
        <v>142</v>
      </c>
    </row>
    <row r="15" spans="1:17" s="375" customFormat="1" ht="15.75" customHeight="1">
      <c r="A15" s="380">
        <v>11</v>
      </c>
      <c r="B15" s="381" t="s">
        <v>12</v>
      </c>
      <c r="C15" s="382">
        <v>324</v>
      </c>
      <c r="D15" s="382">
        <v>327</v>
      </c>
      <c r="E15" s="380">
        <v>59</v>
      </c>
      <c r="F15" s="380">
        <v>161</v>
      </c>
      <c r="G15" s="429">
        <v>1550</v>
      </c>
      <c r="H15" s="382">
        <v>26</v>
      </c>
      <c r="I15" s="382">
        <v>23</v>
      </c>
      <c r="J15" s="382">
        <v>3</v>
      </c>
      <c r="K15" s="382">
        <v>0</v>
      </c>
      <c r="L15" s="373"/>
      <c r="M15" s="382">
        <v>49</v>
      </c>
      <c r="N15" s="382">
        <v>54</v>
      </c>
      <c r="O15" s="380">
        <v>54</v>
      </c>
      <c r="P15" s="384">
        <v>133</v>
      </c>
      <c r="Q15" s="384">
        <v>216</v>
      </c>
    </row>
    <row r="16" spans="1:17" s="375" customFormat="1" ht="15.75" customHeight="1">
      <c r="A16" s="376">
        <v>12</v>
      </c>
      <c r="B16" s="377" t="s">
        <v>13</v>
      </c>
      <c r="C16" s="378">
        <v>270</v>
      </c>
      <c r="D16" s="378">
        <v>272</v>
      </c>
      <c r="E16" s="376">
        <v>222</v>
      </c>
      <c r="F16" s="376">
        <v>587</v>
      </c>
      <c r="G16" s="428">
        <v>3431</v>
      </c>
      <c r="H16" s="378">
        <v>54</v>
      </c>
      <c r="I16" s="378">
        <v>42</v>
      </c>
      <c r="J16" s="378">
        <v>12</v>
      </c>
      <c r="K16" s="378">
        <v>0</v>
      </c>
      <c r="L16" s="379"/>
      <c r="M16" s="378">
        <v>62</v>
      </c>
      <c r="N16" s="378">
        <v>55</v>
      </c>
      <c r="O16" s="376">
        <v>55</v>
      </c>
      <c r="P16" s="379">
        <v>122</v>
      </c>
      <c r="Q16" s="379">
        <v>217</v>
      </c>
    </row>
    <row r="17" spans="1:17" s="375" customFormat="1" ht="15.75" customHeight="1">
      <c r="A17" s="380">
        <v>13</v>
      </c>
      <c r="B17" s="381" t="s">
        <v>14</v>
      </c>
      <c r="C17" s="382">
        <v>108</v>
      </c>
      <c r="D17" s="382">
        <v>111</v>
      </c>
      <c r="E17" s="380">
        <v>425</v>
      </c>
      <c r="F17" s="380">
        <v>954</v>
      </c>
      <c r="G17" s="429">
        <v>1274</v>
      </c>
      <c r="H17" s="382">
        <v>11</v>
      </c>
      <c r="I17" s="382">
        <v>11</v>
      </c>
      <c r="J17" s="382">
        <v>0</v>
      </c>
      <c r="K17" s="382">
        <v>0</v>
      </c>
      <c r="L17" s="373"/>
      <c r="M17" s="382">
        <v>30</v>
      </c>
      <c r="N17" s="382">
        <v>27</v>
      </c>
      <c r="O17" s="380">
        <v>27</v>
      </c>
      <c r="P17" s="384">
        <v>133</v>
      </c>
      <c r="Q17" s="384">
        <v>250</v>
      </c>
    </row>
    <row r="18" spans="1:17" s="375" customFormat="1" ht="15.75" customHeight="1">
      <c r="A18" s="376">
        <v>14</v>
      </c>
      <c r="B18" s="377" t="s">
        <v>15</v>
      </c>
      <c r="C18" s="378">
        <v>200</v>
      </c>
      <c r="D18" s="378">
        <v>201</v>
      </c>
      <c r="E18" s="376">
        <v>242</v>
      </c>
      <c r="F18" s="376">
        <v>642</v>
      </c>
      <c r="G18" s="428">
        <v>1824</v>
      </c>
      <c r="H18" s="378">
        <v>31</v>
      </c>
      <c r="I18" s="378">
        <v>27</v>
      </c>
      <c r="J18" s="378">
        <v>4</v>
      </c>
      <c r="K18" s="378">
        <v>0</v>
      </c>
      <c r="L18" s="379"/>
      <c r="M18" s="378">
        <v>34</v>
      </c>
      <c r="N18" s="378">
        <v>41</v>
      </c>
      <c r="O18" s="376">
        <v>41</v>
      </c>
      <c r="P18" s="379">
        <v>146</v>
      </c>
      <c r="Q18" s="379">
        <v>258</v>
      </c>
    </row>
    <row r="19" spans="1:17" s="375" customFormat="1" ht="15.75" customHeight="1">
      <c r="A19" s="380">
        <v>15</v>
      </c>
      <c r="B19" s="381" t="s">
        <v>16</v>
      </c>
      <c r="C19" s="382">
        <v>155</v>
      </c>
      <c r="D19" s="382">
        <v>156</v>
      </c>
      <c r="E19" s="380">
        <v>388</v>
      </c>
      <c r="F19" s="380">
        <v>1035</v>
      </c>
      <c r="G19" s="429">
        <v>1608</v>
      </c>
      <c r="H19" s="383">
        <v>36</v>
      </c>
      <c r="I19" s="383">
        <v>25</v>
      </c>
      <c r="J19" s="383">
        <v>11</v>
      </c>
      <c r="K19" s="382">
        <v>0</v>
      </c>
      <c r="L19" s="373"/>
      <c r="M19" s="382">
        <v>26</v>
      </c>
      <c r="N19" s="382">
        <v>45</v>
      </c>
      <c r="O19" s="380">
        <v>45</v>
      </c>
      <c r="P19" s="384">
        <v>112</v>
      </c>
      <c r="Q19" s="384">
        <v>214</v>
      </c>
    </row>
    <row r="20" spans="1:17" s="375" customFormat="1" ht="15.75" customHeight="1">
      <c r="A20" s="376">
        <v>16</v>
      </c>
      <c r="B20" s="377" t="s">
        <v>17</v>
      </c>
      <c r="C20" s="378">
        <v>212</v>
      </c>
      <c r="D20" s="378">
        <v>213</v>
      </c>
      <c r="E20" s="376">
        <v>71</v>
      </c>
      <c r="F20" s="376">
        <v>148</v>
      </c>
      <c r="G20" s="428">
        <v>1088</v>
      </c>
      <c r="H20" s="378">
        <v>36</v>
      </c>
      <c r="I20" s="378">
        <v>26</v>
      </c>
      <c r="J20" s="378">
        <v>9</v>
      </c>
      <c r="K20" s="378">
        <v>1</v>
      </c>
      <c r="L20" s="379"/>
      <c r="M20" s="378">
        <v>19</v>
      </c>
      <c r="N20" s="378">
        <v>8</v>
      </c>
      <c r="O20" s="376">
        <v>8</v>
      </c>
      <c r="P20" s="379">
        <v>47</v>
      </c>
      <c r="Q20" s="379">
        <v>90</v>
      </c>
    </row>
    <row r="21" spans="1:17" s="375" customFormat="1" ht="15.75" customHeight="1">
      <c r="A21" s="380">
        <v>17</v>
      </c>
      <c r="B21" s="381" t="s">
        <v>18</v>
      </c>
      <c r="C21" s="382">
        <v>264</v>
      </c>
      <c r="D21" s="382">
        <v>272</v>
      </c>
      <c r="E21" s="380">
        <v>299</v>
      </c>
      <c r="F21" s="380">
        <v>753</v>
      </c>
      <c r="G21" s="429">
        <v>2376</v>
      </c>
      <c r="H21" s="382">
        <v>45</v>
      </c>
      <c r="I21" s="382">
        <v>35</v>
      </c>
      <c r="J21" s="382">
        <v>9</v>
      </c>
      <c r="K21" s="382">
        <v>1</v>
      </c>
      <c r="L21" s="373"/>
      <c r="M21" s="382">
        <v>56</v>
      </c>
      <c r="N21" s="382">
        <v>35</v>
      </c>
      <c r="O21" s="380">
        <v>36</v>
      </c>
      <c r="P21" s="384">
        <v>103</v>
      </c>
      <c r="Q21" s="384">
        <v>173</v>
      </c>
    </row>
    <row r="22" spans="1:17" s="375" customFormat="1" ht="18" customHeight="1">
      <c r="A22" s="376">
        <v>18</v>
      </c>
      <c r="B22" s="377" t="s">
        <v>19</v>
      </c>
      <c r="C22" s="378">
        <v>414</v>
      </c>
      <c r="D22" s="378">
        <v>419</v>
      </c>
      <c r="E22" s="376">
        <v>91</v>
      </c>
      <c r="F22" s="376">
        <v>266</v>
      </c>
      <c r="G22" s="428">
        <v>2799</v>
      </c>
      <c r="H22" s="378">
        <v>54</v>
      </c>
      <c r="I22" s="378">
        <v>44</v>
      </c>
      <c r="J22" s="378">
        <v>10</v>
      </c>
      <c r="K22" s="378">
        <v>0</v>
      </c>
      <c r="L22" s="379"/>
      <c r="M22" s="378">
        <v>76</v>
      </c>
      <c r="N22" s="378">
        <v>77</v>
      </c>
      <c r="O22" s="376">
        <v>77</v>
      </c>
      <c r="P22" s="379">
        <v>163</v>
      </c>
      <c r="Q22" s="379">
        <v>265</v>
      </c>
    </row>
    <row r="23" spans="1:17" ht="27.95" customHeight="1">
      <c r="A23" s="566" t="s">
        <v>0</v>
      </c>
      <c r="B23" s="566"/>
      <c r="C23" s="385">
        <f>SUM(C5:C22)</f>
        <v>6570</v>
      </c>
      <c r="D23" s="385">
        <f>SUM(D5:D22)</f>
        <v>6676</v>
      </c>
      <c r="E23" s="386">
        <v>5058</v>
      </c>
      <c r="F23" s="386">
        <v>13083</v>
      </c>
      <c r="G23" s="352">
        <v>45073</v>
      </c>
      <c r="H23" s="386">
        <v>836</v>
      </c>
      <c r="I23" s="386">
        <v>649</v>
      </c>
      <c r="J23" s="386">
        <v>183</v>
      </c>
      <c r="K23" s="386">
        <f>SUM(K5:K22)</f>
        <v>4</v>
      </c>
      <c r="L23" s="386"/>
      <c r="M23" s="386">
        <v>979</v>
      </c>
      <c r="N23" s="386">
        <v>1067</v>
      </c>
      <c r="O23" s="386">
        <v>1078</v>
      </c>
      <c r="P23" s="386">
        <v>2931</v>
      </c>
      <c r="Q23" s="386">
        <v>4953</v>
      </c>
    </row>
    <row r="24" spans="1:17" s="389" customFormat="1" ht="24.75" customHeight="1">
      <c r="A24" s="387"/>
      <c r="B24" s="567" t="s">
        <v>203</v>
      </c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388"/>
    </row>
    <row r="26" spans="1:17" ht="18"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</row>
    <row r="27" spans="1:17" ht="18"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</row>
  </sheetData>
  <mergeCells count="24">
    <mergeCell ref="A23:B23"/>
    <mergeCell ref="B24:P24"/>
    <mergeCell ref="K3:K4"/>
    <mergeCell ref="L3:L4"/>
    <mergeCell ref="M3:M4"/>
    <mergeCell ref="N3:N4"/>
    <mergeCell ref="O3:O4"/>
    <mergeCell ref="P3:Q3"/>
    <mergeCell ref="E3:E4"/>
    <mergeCell ref="F3:F4"/>
    <mergeCell ref="G3:G4"/>
    <mergeCell ref="H3:H4"/>
    <mergeCell ref="I3:I4"/>
    <mergeCell ref="J3:J4"/>
    <mergeCell ref="A1:Q1"/>
    <mergeCell ref="A2:A4"/>
    <mergeCell ref="B2:B4"/>
    <mergeCell ref="C2:D2"/>
    <mergeCell ref="E2:G2"/>
    <mergeCell ref="H2:L2"/>
    <mergeCell ref="N2:O2"/>
    <mergeCell ref="P2:Q2"/>
    <mergeCell ref="C3:C4"/>
    <mergeCell ref="D3:D4"/>
  </mergeCells>
  <pageMargins left="0.64" right="0.23622047244094491" top="0.35433070866141736" bottom="0.35433070866141736" header="0.31496062992125984" footer="0.31496062992125984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</vt:i4>
      </vt:variant>
    </vt:vector>
  </HeadingPairs>
  <TitlesOfParts>
    <vt:vector size="27" baseType="lpstr">
      <vt:lpstr>ЕДВ</vt:lpstr>
      <vt:lpstr>РЕДК</vt:lpstr>
      <vt:lpstr>ЕДК-многодет</vt:lpstr>
      <vt:lpstr>ЕДК-село</vt:lpstr>
      <vt:lpstr>субсидии</vt:lpstr>
      <vt:lpstr>ДП</vt:lpstr>
      <vt:lpstr>ЕДВ на 3-го</vt:lpstr>
      <vt:lpstr>бер и корм</vt:lpstr>
      <vt:lpstr>ОблМСП</vt:lpstr>
      <vt:lpstr>Иные МСП</vt:lpstr>
      <vt:lpstr>ВОВ</vt:lpstr>
      <vt:lpstr>федрегистр</vt:lpstr>
      <vt:lpstr>инвалиды</vt:lpstr>
      <vt:lpstr>ФЕДК</vt:lpstr>
      <vt:lpstr>1,5</vt:lpstr>
      <vt:lpstr>475+142</vt:lpstr>
      <vt:lpstr>актуальные</vt:lpstr>
      <vt:lpstr>Чис.многод.сем</vt:lpstr>
      <vt:lpstr>зубопротезирование</vt:lpstr>
      <vt:lpstr>доноры</vt:lpstr>
      <vt:lpstr>маткапитал</vt:lpstr>
      <vt:lpstr>ЧАЭС</vt:lpstr>
      <vt:lpstr>актуальные!Область_печати</vt:lpstr>
      <vt:lpstr>ВОВ!Область_печати</vt:lpstr>
      <vt:lpstr>'ЕДК-многодет'!Область_печати</vt:lpstr>
      <vt:lpstr>субсидии!Область_печати</vt:lpstr>
      <vt:lpstr>ЧАЭС!Область_печати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Ющинская Лариса Петровна</cp:lastModifiedBy>
  <cp:lastPrinted>2018-07-27T12:17:30Z</cp:lastPrinted>
  <dcterms:created xsi:type="dcterms:W3CDTF">2012-06-09T06:34:01Z</dcterms:created>
  <dcterms:modified xsi:type="dcterms:W3CDTF">2018-07-27T12:18:09Z</dcterms:modified>
</cp:coreProperties>
</file>