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50" windowWidth="18120" windowHeight="9150" tabRatio="886" firstSheet="4" activeTab="21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Отчет о предоставлении" sheetId="47" r:id="rId7"/>
    <sheet name="бер и корм" sheetId="8" r:id="rId8"/>
    <sheet name="ОблМСП" sheetId="44" r:id="rId9"/>
    <sheet name="Иные МСП" sheetId="41" r:id="rId10"/>
    <sheet name="ВОВ" sheetId="33" r:id="rId11"/>
    <sheet name="федрегистр" sheetId="12" r:id="rId12"/>
    <sheet name="инвалиды" sheetId="13" r:id="rId13"/>
    <sheet name="ФЕДК" sheetId="45" r:id="rId14"/>
    <sheet name="1,5" sheetId="29" r:id="rId15"/>
    <sheet name="475+142" sheetId="27" r:id="rId16"/>
    <sheet name="актуальные" sheetId="25" r:id="rId17"/>
    <sheet name="Чис.многод.сем" sheetId="37" r:id="rId18"/>
    <sheet name="ОСАГО+КЭТС+Гемодиализ" sheetId="48" r:id="rId19"/>
    <sheet name="зубопротезирование" sheetId="49" r:id="rId20"/>
    <sheet name="доноры" sheetId="50" r:id="rId21"/>
    <sheet name="маткапитал" sheetId="51" r:id="rId22"/>
  </sheets>
  <definedNames>
    <definedName name="_xlnm.Database" localSheetId="5">ДП!#REF!</definedName>
    <definedName name="_xlnm.Database">#REF!</definedName>
    <definedName name="_xlnm.Print_Area" localSheetId="2">'ЕДК-многодет'!$A$1:$AB$26</definedName>
  </definedNames>
  <calcPr calcId="145621" iterateDelta="1E-4"/>
</workbook>
</file>

<file path=xl/calcChain.xml><?xml version="1.0" encoding="utf-8"?>
<calcChain xmlns="http://schemas.openxmlformats.org/spreadsheetml/2006/main">
  <c r="M24" i="51" l="1"/>
  <c r="L24" i="51"/>
  <c r="K24" i="51"/>
  <c r="J24" i="51"/>
  <c r="I24" i="51"/>
  <c r="H24" i="51"/>
  <c r="G24" i="51"/>
  <c r="F24" i="51"/>
  <c r="E24" i="51"/>
  <c r="D24" i="51"/>
  <c r="C24" i="51"/>
  <c r="D21" i="25" l="1"/>
  <c r="C28" i="50" l="1"/>
  <c r="D21" i="49" l="1"/>
  <c r="C21" i="49"/>
  <c r="F22" i="48"/>
  <c r="E22" i="48"/>
  <c r="D22" i="48"/>
  <c r="C22" i="48"/>
  <c r="D22" i="47" l="1"/>
  <c r="C22" i="47"/>
  <c r="N23" i="37" l="1"/>
  <c r="M23" i="37"/>
  <c r="L23" i="37"/>
  <c r="K23" i="37"/>
  <c r="J23" i="37"/>
  <c r="I23" i="37"/>
  <c r="H23" i="37"/>
  <c r="G23" i="37"/>
  <c r="F23" i="37"/>
  <c r="E23" i="37"/>
  <c r="D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23" i="37" l="1"/>
  <c r="S26" i="29" l="1"/>
  <c r="R26" i="29"/>
  <c r="Q26" i="29"/>
  <c r="O26" i="29"/>
  <c r="M26" i="29"/>
  <c r="L26" i="29"/>
  <c r="K26" i="29"/>
  <c r="G26" i="29"/>
  <c r="F26" i="29"/>
  <c r="D26" i="29"/>
  <c r="C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P10" i="29"/>
  <c r="N10" i="29"/>
  <c r="J10" i="29"/>
  <c r="J26" i="29" s="1"/>
  <c r="I10" i="29"/>
  <c r="I26" i="29" s="1"/>
  <c r="H10" i="29"/>
  <c r="E10" i="29"/>
  <c r="Q9" i="29"/>
  <c r="P9" i="29"/>
  <c r="N9" i="29"/>
  <c r="J9" i="29"/>
  <c r="I9" i="29"/>
  <c r="H9" i="29"/>
  <c r="E9" i="29"/>
  <c r="Q8" i="29"/>
  <c r="P8" i="29"/>
  <c r="P26" i="29" s="1"/>
  <c r="N8" i="29"/>
  <c r="N26" i="29" s="1"/>
  <c r="J8" i="29"/>
  <c r="I8" i="29"/>
  <c r="H8" i="29"/>
  <c r="H26" i="29" s="1"/>
  <c r="E8" i="29"/>
  <c r="E26" i="29" s="1"/>
  <c r="D21" i="45"/>
  <c r="C21" i="45"/>
  <c r="J18" i="45"/>
  <c r="I18" i="45"/>
  <c r="N23" i="13"/>
  <c r="M23" i="13"/>
  <c r="L23" i="13"/>
  <c r="K23" i="13"/>
  <c r="J23" i="13"/>
  <c r="I23" i="13"/>
  <c r="H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O23" i="13" s="1"/>
  <c r="I5" i="13"/>
  <c r="F5" i="13"/>
  <c r="F23" i="13" s="1"/>
  <c r="C5" i="13"/>
  <c r="C23" i="13" s="1"/>
  <c r="N26" i="33" l="1"/>
  <c r="M26" i="33"/>
  <c r="L26" i="33"/>
  <c r="J26" i="33"/>
  <c r="I26" i="33"/>
  <c r="H26" i="33"/>
  <c r="G26" i="33"/>
  <c r="F26" i="33"/>
  <c r="D26" i="33"/>
  <c r="K25" i="33"/>
  <c r="C25" i="33" s="1"/>
  <c r="H25" i="33"/>
  <c r="E25" i="33"/>
  <c r="K24" i="33"/>
  <c r="C24" i="33" s="1"/>
  <c r="H24" i="33"/>
  <c r="E24" i="33"/>
  <c r="K23" i="33"/>
  <c r="C23" i="33" s="1"/>
  <c r="H23" i="33"/>
  <c r="E23" i="33"/>
  <c r="K22" i="33"/>
  <c r="C22" i="33" s="1"/>
  <c r="H22" i="33"/>
  <c r="E22" i="33"/>
  <c r="K21" i="33"/>
  <c r="C21" i="33" s="1"/>
  <c r="H21" i="33"/>
  <c r="E21" i="33"/>
  <c r="K20" i="33"/>
  <c r="C20" i="33" s="1"/>
  <c r="H20" i="33"/>
  <c r="E20" i="33"/>
  <c r="K19" i="33"/>
  <c r="C19" i="33" s="1"/>
  <c r="H19" i="33"/>
  <c r="E19" i="33"/>
  <c r="K18" i="33"/>
  <c r="C18" i="33" s="1"/>
  <c r="H18" i="33"/>
  <c r="E18" i="33"/>
  <c r="K17" i="33"/>
  <c r="C17" i="33" s="1"/>
  <c r="H17" i="33"/>
  <c r="E17" i="33"/>
  <c r="K16" i="33"/>
  <c r="C16" i="33" s="1"/>
  <c r="H16" i="33"/>
  <c r="E16" i="33"/>
  <c r="K15" i="33"/>
  <c r="C15" i="33" s="1"/>
  <c r="H15" i="33"/>
  <c r="E15" i="33"/>
  <c r="K14" i="33"/>
  <c r="C14" i="33" s="1"/>
  <c r="H14" i="33"/>
  <c r="E14" i="33"/>
  <c r="K13" i="33"/>
  <c r="C13" i="33" s="1"/>
  <c r="H13" i="33"/>
  <c r="E13" i="33"/>
  <c r="K12" i="33"/>
  <c r="C12" i="33" s="1"/>
  <c r="H12" i="33"/>
  <c r="E12" i="33"/>
  <c r="K11" i="33"/>
  <c r="C11" i="33" s="1"/>
  <c r="H11" i="33"/>
  <c r="E11" i="33"/>
  <c r="K10" i="33"/>
  <c r="C10" i="33" s="1"/>
  <c r="H10" i="33"/>
  <c r="E10" i="33"/>
  <c r="K9" i="33"/>
  <c r="C9" i="33" s="1"/>
  <c r="H9" i="33"/>
  <c r="E9" i="33"/>
  <c r="K8" i="33"/>
  <c r="K26" i="33" s="1"/>
  <c r="H8" i="33"/>
  <c r="E8" i="33"/>
  <c r="E26" i="33" s="1"/>
  <c r="C26" i="33" l="1"/>
  <c r="C8" i="33"/>
  <c r="F23" i="30"/>
  <c r="E23" i="30"/>
  <c r="D23" i="30"/>
  <c r="C23" i="30"/>
  <c r="AI28" i="5" l="1"/>
  <c r="AF27" i="5"/>
  <c r="AE27" i="5"/>
  <c r="AC27" i="5"/>
  <c r="AD25" i="5"/>
  <c r="AC25" i="5"/>
  <c r="AI27" i="5" l="1"/>
  <c r="S24" i="43" l="1"/>
  <c r="R24" i="43"/>
  <c r="Q24" i="43"/>
  <c r="P24" i="43"/>
  <c r="O23" i="43"/>
  <c r="N23" i="43"/>
  <c r="H23" i="43"/>
  <c r="O22" i="43"/>
  <c r="N22" i="43"/>
  <c r="H22" i="43"/>
  <c r="N21" i="43"/>
  <c r="H21" i="43"/>
  <c r="O21" i="43" s="1"/>
  <c r="N20" i="43"/>
  <c r="H20" i="43"/>
  <c r="O20" i="43" s="1"/>
  <c r="O19" i="43"/>
  <c r="N19" i="43"/>
  <c r="H19" i="43"/>
  <c r="O18" i="43"/>
  <c r="N18" i="43"/>
  <c r="H18" i="43"/>
  <c r="N17" i="43"/>
  <c r="H17" i="43"/>
  <c r="O17" i="43" s="1"/>
  <c r="N16" i="43"/>
  <c r="H16" i="43"/>
  <c r="O16" i="43" s="1"/>
  <c r="O15" i="43"/>
  <c r="N15" i="43"/>
  <c r="H15" i="43"/>
  <c r="O14" i="43"/>
  <c r="N14" i="43"/>
  <c r="H14" i="43"/>
  <c r="N13" i="43"/>
  <c r="H13" i="43"/>
  <c r="O13" i="43" s="1"/>
  <c r="N12" i="43"/>
  <c r="H12" i="43"/>
  <c r="O12" i="43" s="1"/>
  <c r="O11" i="43"/>
  <c r="N11" i="43"/>
  <c r="H11" i="43"/>
  <c r="O10" i="43"/>
  <c r="N10" i="43"/>
  <c r="H10" i="43"/>
  <c r="N9" i="43"/>
  <c r="H9" i="43"/>
  <c r="O9" i="43" s="1"/>
  <c r="N8" i="43"/>
  <c r="H8" i="43"/>
  <c r="O8" i="43" s="1"/>
  <c r="O7" i="43"/>
  <c r="N7" i="43"/>
  <c r="H7" i="43"/>
  <c r="O6" i="43"/>
  <c r="N6" i="43"/>
  <c r="H6" i="43"/>
  <c r="F23" i="2"/>
  <c r="E23" i="2"/>
  <c r="D23" i="2"/>
  <c r="C23" i="2"/>
  <c r="N22" i="1" l="1"/>
  <c r="M22" i="1"/>
  <c r="K22" i="1"/>
  <c r="J22" i="1"/>
  <c r="I22" i="1"/>
  <c r="H22" i="1"/>
  <c r="G22" i="1"/>
  <c r="E22" i="1"/>
  <c r="D22" i="1"/>
  <c r="C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2" i="1" s="1"/>
  <c r="F4" i="1"/>
  <c r="F22" i="1" l="1"/>
  <c r="D31" i="33" l="1"/>
  <c r="C31" i="33"/>
  <c r="D28" i="33"/>
  <c r="M27" i="33"/>
  <c r="G27" i="33"/>
  <c r="F27" i="33"/>
  <c r="C28" i="33" l="1"/>
</calcChain>
</file>

<file path=xl/sharedStrings.xml><?xml version="1.0" encoding="utf-8"?>
<sst xmlns="http://schemas.openxmlformats.org/spreadsheetml/2006/main" count="862" uniqueCount="337">
  <si>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</si>
  <si>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</si>
  <si>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</si>
  <si>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</si>
  <si>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</si>
  <si>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</si>
  <si>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</si>
  <si>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</si>
  <si>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</si>
  <si>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</si>
  <si>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</si>
  <si>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</si>
  <si>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</si>
  <si>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</si>
  <si>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</si>
  <si>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</si>
  <si>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</si>
  <si>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</si>
  <si>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</si>
  <si>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</si>
  <si>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</si>
  <si>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</si>
  <si>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</si>
  <si>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</si>
  <si>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</si>
  <si>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</si>
  <si>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</si>
  <si>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</si>
  <si>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</si>
  <si>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>Всего</t>
  </si>
  <si>
    <t>Информация о количестве  ветеранов  Великой Отечественной войны 1941-1945 годов,  состоящих на учете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</si>
  <si>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</si>
  <si>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</si>
  <si>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</si>
  <si>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</si>
  <si>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</si>
  <si>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</si>
  <si>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</si>
  <si>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</si>
  <si>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</si>
  <si>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</si>
  <si>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</si>
  <si>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</si>
  <si>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</si>
  <si>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</si>
  <si>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</si>
  <si>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</si>
  <si>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</si>
  <si>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</si>
  <si>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</si>
  <si>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</si>
  <si>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</si>
  <si>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</si>
  <si>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</si>
  <si>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</si>
  <si>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</si>
  <si>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</si>
  <si>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</si>
  <si>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</si>
  <si>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</si>
  <si>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</si>
  <si>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</si>
  <si>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</si>
  <si>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</si>
  <si>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</si>
  <si>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</si>
  <si>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</si>
  <si>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</si>
  <si>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</si>
  <si>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</si>
  <si>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</si>
  <si>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</si>
  <si>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</si>
  <si>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</si>
  <si>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</si>
  <si>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</si>
  <si>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</si>
  <si>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</si>
  <si>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№ п/п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</si>
  <si>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</si>
  <si>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</si>
  <si>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</si>
  <si>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</si>
  <si>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</si>
  <si>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</si>
  <si>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</si>
  <si>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</si>
  <si>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</si>
  <si>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</si>
  <si>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</si>
  <si>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</si>
  <si>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</si>
  <si>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</si>
  <si>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</si>
  <si>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</si>
  <si>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</si>
  <si>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</si>
  <si>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</si>
  <si>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</si>
  <si>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</si>
  <si>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</si>
  <si>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</si>
  <si>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</si>
  <si>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</si>
  <si>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</si>
  <si>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</si>
  <si>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</si>
  <si>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</si>
  <si>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</si>
  <si>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</si>
  <si>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</si>
  <si>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</si>
  <si>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</si>
  <si>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</si>
  <si>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</si>
  <si>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</si>
  <si>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</si>
  <si>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</si>
  <si>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</si>
  <si>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</si>
  <si>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</si>
  <si>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</si>
  <si>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</si>
  <si>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</si>
  <si>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</si>
  <si>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</si>
  <si>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</si>
  <si>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</si>
  <si>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</si>
  <si>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</si>
  <si>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</si>
  <si>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</si>
  <si>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</si>
  <si>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</si>
  <si>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</si>
  <si>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</si>
  <si>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</si>
  <si>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</si>
  <si>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</si>
  <si>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</si>
  <si>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</si>
  <si>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</si>
  <si>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</si>
  <si>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</si>
  <si>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</si>
  <si>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</si>
  <si>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</si>
  <si>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</si>
  <si>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</si>
  <si>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</si>
  <si>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</si>
  <si>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</si>
  <si>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</si>
  <si>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</si>
  <si>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</si>
  <si>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</si>
  <si>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</si>
  <si>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</si>
  <si>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</si>
  <si>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</si>
  <si>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</si>
  <si>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</si>
  <si>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</si>
  <si>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</si>
  <si>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</si>
  <si>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</si>
  <si>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</si>
  <si>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</si>
  <si>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</si>
  <si>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</si>
  <si>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</si>
  <si>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Количество получателей у которых были начисления (с учетом должников без иждивенцев) накопительно * в 2017г.</t>
  </si>
  <si>
    <t>начислено к выплате на апрель 2017 года</t>
  </si>
  <si>
    <t xml:space="preserve">Количество семей  (с учетом должников) в 2017г. (накопительно по начислению) 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</si>
  <si>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</si>
  <si>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</si>
  <si>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</si>
  <si>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</si>
  <si>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</si>
  <si>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</si>
  <si>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</si>
  <si>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</si>
  <si>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</si>
  <si>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за 2017 г</t>
  </si>
  <si>
    <t>Беременные, кормящие  женщины</t>
  </si>
  <si>
    <t>ед.на погреб. ЖПР (накопительно за 2017)</t>
  </si>
  <si>
    <t>ВСЕГО по области:</t>
  </si>
  <si>
    <t>Количество носителей льгот у которых были начисления (с учетом должников) в 2017 году (накопительно)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</si>
  <si>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</si>
  <si>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</si>
  <si>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</si>
  <si>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</si>
  <si>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</si>
  <si>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</si>
  <si>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</si>
  <si>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</si>
  <si>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</si>
  <si>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</si>
  <si>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</si>
  <si>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</si>
  <si>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</si>
  <si>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</si>
  <si>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</si>
  <si>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</si>
  <si>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</si>
  <si>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</si>
  <si>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</si>
  <si>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</si>
  <si>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>Количество граждан, получивших различные меры социальной поддержки в 2017 году (накопительно)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</si>
  <si>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</si>
  <si>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</si>
  <si>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из малоимущих семей</t>
  </si>
  <si>
    <t>обращений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</si>
  <si>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</si>
  <si>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</si>
  <si>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</si>
  <si>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</si>
  <si>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</si>
  <si>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</si>
  <si>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</si>
  <si>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</si>
  <si>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</si>
  <si>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</si>
  <si>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</si>
  <si>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</si>
  <si>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</si>
  <si>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 xml:space="preserve">14 детей </t>
  </si>
  <si>
    <t>Количество актуальных получателей в БД на установленную дату (с учетом должников)</t>
  </si>
  <si>
    <t>Компенсация на рождение ребенка ЛО чел.(детей) (начислений)</t>
  </si>
  <si>
    <t>детей</t>
  </si>
  <si>
    <t>семей (получателей)</t>
  </si>
  <si>
    <t>ФСД до ПМ   (ОПФР) чел.</t>
  </si>
  <si>
    <t>ВСЕГО;</t>
  </si>
  <si>
    <t xml:space="preserve">Численность льготников находящихся в регистре Пенсионного Фонда </t>
  </si>
  <si>
    <t>неработающие</t>
  </si>
  <si>
    <t xml:space="preserve">Всего </t>
  </si>
  <si>
    <t>на 1-го реб.</t>
  </si>
  <si>
    <t>на 2 реб. и пос.</t>
  </si>
  <si>
    <t>начислено  на текущий месяц</t>
  </si>
  <si>
    <t>кол-во детей (чел.)</t>
  </si>
  <si>
    <t>получателей (семей)</t>
  </si>
  <si>
    <t>Количество актуальных (семей) /получателей (с учетом приостановленных выплат) на на установленную дату</t>
  </si>
  <si>
    <t>Категория получателей 
на установленную дату</t>
  </si>
  <si>
    <t>на январь 2018 года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</si>
  <si>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</si>
  <si>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Количество актуальных получателей (с учетом должников без иждивенцев) по БД  на декабрь 2017 г</t>
  </si>
  <si>
    <t>Количество актуальных получателей (с учетом должников без иждивенцев) по БД  на  январь 2018 г</t>
  </si>
  <si>
    <t>Количество получателей у которых были начисления (с учетом должников без иждивенцев) накопительно* в 2018 г.</t>
  </si>
  <si>
    <t>Информация о получателях ежемесячной денежной компенсации многодетным семьям, проживающим в Ленинградской области
 на январь 2018 года</t>
  </si>
  <si>
    <t> 7856</t>
  </si>
  <si>
    <t> 31227</t>
  </si>
  <si>
    <t> 25268</t>
  </si>
  <si>
    <t> 5959</t>
  </si>
  <si>
    <t> 995</t>
  </si>
  <si>
    <t>Количество получателей у которых были начисления (с учетом должников) накопительно в  2018 году</t>
  </si>
  <si>
    <t>Информация о получателях субсидий на оплату жилого помещения и коммунальных услуг
 на 01 январь 2018 г.</t>
  </si>
  <si>
    <t>декабрь</t>
  </si>
  <si>
    <t>Информация о получателях ежемесячных пособий, гражданам имеющим детей  на январь 2018 г.</t>
  </si>
  <si>
    <t>Накопительно  за        2018 год</t>
  </si>
  <si>
    <t xml:space="preserve">                                на  январь 2018 г.</t>
  </si>
  <si>
    <t>Дети  до     3-х лет</t>
  </si>
  <si>
    <r>
      <t>Численность за 2018г.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</si>
  <si>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2017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01.01.2018   </t>
    </r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</si>
  <si>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 на 01.01.2018 года.</t>
    </r>
  </si>
  <si>
    <t>ежем. Инв. с дет. по зрению (начисл. За 12_2017)</t>
  </si>
  <si>
    <t>ежем инвбоев.  (начисл. на 12_2017</t>
  </si>
  <si>
    <t>гсп-соцконтракт заключено за 2017 год</t>
  </si>
  <si>
    <t>ежем. Кап ремонт 70-80 (начисл. на 01_2018)</t>
  </si>
  <si>
    <t>ежем. Кап ремонт фед. Льготники (начисл. за 12_2017)</t>
  </si>
  <si>
    <t>ежем.  (гемодиа-лиз) (начисл. на 12_2017)</t>
  </si>
  <si>
    <t xml:space="preserve"> в БД АИС "Социальная защита" по состоянию  на 01  января  2018 года</t>
  </si>
  <si>
    <t>федеральный регистр январь 2018г.</t>
  </si>
  <si>
    <t>Сведения о количестве инвалидов по БД "Социальная защита" на 01.01.2018</t>
  </si>
  <si>
    <t xml:space="preserve">Информация о получателях федеральной ежемесячной денежной компенсации  за  расходы по коммунальным услугам  </t>
  </si>
  <si>
    <t>46917</t>
  </si>
  <si>
    <t>20247</t>
  </si>
  <si>
    <t>7923</t>
  </si>
  <si>
    <t>4154</t>
  </si>
  <si>
    <t>6013</t>
  </si>
  <si>
    <t>3374</t>
  </si>
  <si>
    <t>22317</t>
  </si>
  <si>
    <t>6894</t>
  </si>
  <si>
    <t>5019</t>
  </si>
  <si>
    <t>2731</t>
  </si>
  <si>
    <t>105534</t>
  </si>
  <si>
    <t>103452</t>
  </si>
  <si>
    <t>100794</t>
  </si>
  <si>
    <t>4740</t>
  </si>
  <si>
    <t>2658</t>
  </si>
  <si>
    <t>на 01.01.2018 года.</t>
  </si>
  <si>
    <t xml:space="preserve">   Нарастающим итогом за 2018 год</t>
  </si>
  <si>
    <t>на  январь 2018 г.</t>
  </si>
  <si>
    <t>Сведения о числености граждан зарегистрированных в БД АИС "Социальная защита"  на 01.01.2018 г.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</si>
  <si>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01.01.2018 г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</si>
  <si>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(Нарастающим итогом за 2017 год)</t>
  </si>
  <si>
    <t xml:space="preserve">численность семей и  детей, которым производилась ежемесячная денежная выплата </t>
  </si>
  <si>
    <t xml:space="preserve">
 семей</t>
  </si>
  <si>
    <t xml:space="preserve">
 детей   (чел.)</t>
  </si>
  <si>
    <t>Сведения о численности попучателей некоторых мер социальной поддержки
  (ОСАГО, гемодиализ, КЭТС) , за 2017 год (накопительно по выпвлате)</t>
  </si>
  <si>
    <t>МО</t>
  </si>
  <si>
    <t>Гемодиализ</t>
  </si>
  <si>
    <t>КЭТС</t>
  </si>
  <si>
    <t>ОСАГО</t>
  </si>
  <si>
    <t>Информация по  услуге "Бесплатное зубопротезирование"  по состоянию БД АИС "Соцзащита"   на 01.01.2018г.</t>
  </si>
  <si>
    <t>№
 п.п</t>
  </si>
  <si>
    <t>Всего оказано  за 2017г. (чел.)</t>
  </si>
  <si>
    <t>Всего состоит на очереди (чел.)</t>
  </si>
  <si>
    <t>ИТОГО по области</t>
  </si>
  <si>
    <t>Информация</t>
  </si>
  <si>
    <t xml:space="preserve">о назначеных ежемесячных денежных выплат гражданам, </t>
  </si>
  <si>
    <t>награжденным знаком "Почетный донор России" и</t>
  </si>
  <si>
    <t xml:space="preserve">Почетный донор СССР из федерального фонда компенсаций  </t>
  </si>
  <si>
    <t>за  2017 год (12 месяцев)</t>
  </si>
  <si>
    <t>РАЙОН</t>
  </si>
  <si>
    <t xml:space="preserve">Численность граждан, которым предоставлена ежегодная денежная выплата </t>
  </si>
  <si>
    <t>Волховский р-н</t>
  </si>
  <si>
    <t>г.Сосновый Бор</t>
  </si>
  <si>
    <r>
      <t>ВСЕГО  граждан , которым назначена выплата  в 2018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</si>
  <si>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Категория получателей  декабрь 2017 г.</t>
  </si>
  <si>
    <t>Количество актуальных льготопользователей  на январь 2017г.</t>
  </si>
  <si>
    <t xml:space="preserve">Информация о численности получателей регионального материнского капитала </t>
  </si>
  <si>
    <t>с 01.2017 по 01.2018</t>
  </si>
  <si>
    <t>Улучшение жилищных условий</t>
  </si>
  <si>
    <t>Получение образования ребенком (детьми)</t>
  </si>
  <si>
    <t>Получение медицинских услуг ребенком (детьми)</t>
  </si>
  <si>
    <t>Лечение и реабилитация ребенка-инвалида</t>
  </si>
  <si>
    <t>Приобре-тение транспортного средства</t>
  </si>
  <si>
    <t>Итого*</t>
  </si>
  <si>
    <t>Улучше-ние жил. условий всего</t>
  </si>
  <si>
    <t>в том числе</t>
  </si>
  <si>
    <t>строительство  жилого дома</t>
  </si>
  <si>
    <t>приобретение жилья</t>
  </si>
  <si>
    <t>ремонт жилья</t>
  </si>
  <si>
    <t>газификация домо-владения</t>
  </si>
  <si>
    <t>приобре-тение зем. уч-ков</t>
  </si>
  <si>
    <t>ИТОГО:</t>
  </si>
  <si>
    <t>*- получатель учитывается один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</si>
</sst>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i/>
      <sz val="10"/>
      <name val="Arial Cyr"/>
      <charset val="204"/>
    </font>
    <font>
      <b/>
      <sz val="11"/>
      <name val="Arial"/>
      <family val="2"/>
      <charset val="204"/>
    </font>
    <font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b/>
      <sz val="11"/>
      <color theme="1"/>
      <name val="MS Sans Serif"/>
      <family val="2"/>
      <charset val="204"/>
    </font>
    <font>
      <b/>
      <sz val="12"/>
      <color theme="1"/>
      <name val="MS Sans Serif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 Cyr"/>
      <charset val="204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4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0">
    <xf numFmtId="0" fontId="0" fillId="0" borderId="0"/>
    <xf numFmtId="0" fontId="73" fillId="26" borderId="0" applyNumberFormat="0" applyBorder="0" applyAlignment="0" applyProtection="0"/>
    <xf numFmtId="0" fontId="2" fillId="2" borderId="0" applyNumberFormat="0" applyBorder="0" applyAlignment="0" applyProtection="0"/>
    <xf numFmtId="0" fontId="74" fillId="27" borderId="0"/>
    <xf numFmtId="0" fontId="73" fillId="28" borderId="0" applyNumberFormat="0" applyBorder="0" applyAlignment="0" applyProtection="0"/>
    <xf numFmtId="0" fontId="2" fillId="3" borderId="0" applyNumberFormat="0" applyBorder="0" applyAlignment="0" applyProtection="0"/>
    <xf numFmtId="0" fontId="74" fillId="29" borderId="0"/>
    <xf numFmtId="0" fontId="73" fillId="30" borderId="0" applyNumberFormat="0" applyBorder="0" applyAlignment="0" applyProtection="0"/>
    <xf numFmtId="0" fontId="2" fillId="4" borderId="0" applyNumberFormat="0" applyBorder="0" applyAlignment="0" applyProtection="0"/>
    <xf numFmtId="0" fontId="74" fillId="31" borderId="0"/>
    <xf numFmtId="0" fontId="73" fillId="32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34" borderId="0" applyNumberFormat="0" applyBorder="0" applyAlignment="0" applyProtection="0"/>
    <xf numFmtId="0" fontId="2" fillId="6" borderId="0" applyNumberFormat="0" applyBorder="0" applyAlignment="0" applyProtection="0"/>
    <xf numFmtId="0" fontId="74" fillId="35" borderId="0"/>
    <xf numFmtId="0" fontId="73" fillId="36" borderId="0" applyNumberFormat="0" applyBorder="0" applyAlignment="0" applyProtection="0"/>
    <xf numFmtId="0" fontId="2" fillId="7" borderId="0" applyNumberFormat="0" applyBorder="0" applyAlignment="0" applyProtection="0"/>
    <xf numFmtId="0" fontId="74" fillId="37" borderId="0"/>
    <xf numFmtId="0" fontId="73" fillId="38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0" borderId="0" applyNumberFormat="0" applyBorder="0" applyAlignment="0" applyProtection="0"/>
    <xf numFmtId="0" fontId="2" fillId="9" borderId="0" applyNumberFormat="0" applyBorder="0" applyAlignment="0" applyProtection="0"/>
    <xf numFmtId="0" fontId="74" fillId="41" borderId="0"/>
    <xf numFmtId="0" fontId="73" fillId="42" borderId="0" applyNumberFormat="0" applyBorder="0" applyAlignment="0" applyProtection="0"/>
    <xf numFmtId="0" fontId="2" fillId="10" borderId="0" applyNumberFormat="0" applyBorder="0" applyAlignment="0" applyProtection="0"/>
    <xf numFmtId="0" fontId="74" fillId="43" borderId="0"/>
    <xf numFmtId="0" fontId="73" fillId="44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45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6" borderId="0" applyNumberFormat="0" applyBorder="0" applyAlignment="0" applyProtection="0"/>
    <xf numFmtId="0" fontId="2" fillId="11" borderId="0" applyNumberFormat="0" applyBorder="0" applyAlignment="0" applyProtection="0"/>
    <xf numFmtId="0" fontId="74" fillId="47" borderId="0"/>
    <xf numFmtId="0" fontId="75" fillId="48" borderId="0" applyNumberFormat="0" applyBorder="0" applyAlignment="0" applyProtection="0"/>
    <xf numFmtId="0" fontId="34" fillId="12" borderId="0" applyNumberFormat="0" applyBorder="0" applyAlignment="0" applyProtection="0"/>
    <xf numFmtId="0" fontId="76" fillId="49" borderId="0"/>
    <xf numFmtId="0" fontId="75" fillId="50" borderId="0" applyNumberFormat="0" applyBorder="0" applyAlignment="0" applyProtection="0"/>
    <xf numFmtId="0" fontId="34" fillId="9" borderId="0" applyNumberFormat="0" applyBorder="0" applyAlignment="0" applyProtection="0"/>
    <xf numFmtId="0" fontId="76" fillId="41" borderId="0"/>
    <xf numFmtId="0" fontId="75" fillId="51" borderId="0" applyNumberFormat="0" applyBorder="0" applyAlignment="0" applyProtection="0"/>
    <xf numFmtId="0" fontId="34" fillId="10" borderId="0" applyNumberFormat="0" applyBorder="0" applyAlignment="0" applyProtection="0"/>
    <xf numFmtId="0" fontId="76" fillId="43" borderId="0"/>
    <xf numFmtId="0" fontId="75" fillId="52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54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56" borderId="0" applyNumberFormat="0" applyBorder="0" applyAlignment="0" applyProtection="0"/>
    <xf numFmtId="0" fontId="34" fillId="15" borderId="0" applyNumberFormat="0" applyBorder="0" applyAlignment="0" applyProtection="0"/>
    <xf numFmtId="0" fontId="76" fillId="57" borderId="0"/>
    <xf numFmtId="0" fontId="77" fillId="0" borderId="0">
      <alignment horizontal="center"/>
    </xf>
    <xf numFmtId="0" fontId="77" fillId="0" borderId="0">
      <alignment horizontal="center" textRotation="90"/>
    </xf>
    <xf numFmtId="0" fontId="78" fillId="0" borderId="0"/>
    <xf numFmtId="165" fontId="78" fillId="0" borderId="0"/>
    <xf numFmtId="0" fontId="75" fillId="58" borderId="0" applyNumberFormat="0" applyBorder="0" applyAlignment="0" applyProtection="0"/>
    <xf numFmtId="0" fontId="34" fillId="16" borderId="0" applyNumberFormat="0" applyBorder="0" applyAlignment="0" applyProtection="0"/>
    <xf numFmtId="0" fontId="76" fillId="59" borderId="0"/>
    <xf numFmtId="0" fontId="75" fillId="60" borderId="0" applyNumberFormat="0" applyBorder="0" applyAlignment="0" applyProtection="0"/>
    <xf numFmtId="0" fontId="34" fillId="17" borderId="0" applyNumberFormat="0" applyBorder="0" applyAlignment="0" applyProtection="0"/>
    <xf numFmtId="0" fontId="76" fillId="61" borderId="0"/>
    <xf numFmtId="0" fontId="75" fillId="62" borderId="0" applyNumberFormat="0" applyBorder="0" applyAlignment="0" applyProtection="0"/>
    <xf numFmtId="0" fontId="34" fillId="18" borderId="0" applyNumberFormat="0" applyBorder="0" applyAlignment="0" applyProtection="0"/>
    <xf numFmtId="0" fontId="76" fillId="63" borderId="0"/>
    <xf numFmtId="0" fontId="75" fillId="64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65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66" borderId="0" applyNumberFormat="0" applyBorder="0" applyAlignment="0" applyProtection="0"/>
    <xf numFmtId="0" fontId="34" fillId="19" borderId="0" applyNumberFormat="0" applyBorder="0" applyAlignment="0" applyProtection="0"/>
    <xf numFmtId="0" fontId="76" fillId="67" borderId="0"/>
    <xf numFmtId="0" fontId="79" fillId="68" borderId="66" applyNumberFormat="0" applyAlignment="0" applyProtection="0"/>
    <xf numFmtId="0" fontId="35" fillId="7" borderId="1" applyNumberFormat="0" applyAlignment="0" applyProtection="0"/>
    <xf numFmtId="0" fontId="80" fillId="37" borderId="67"/>
    <xf numFmtId="0" fontId="81" fillId="69" borderId="68" applyNumberFormat="0" applyAlignment="0" applyProtection="0"/>
    <xf numFmtId="0" fontId="36" fillId="20" borderId="2" applyNumberFormat="0" applyAlignment="0" applyProtection="0"/>
    <xf numFmtId="0" fontId="82" fillId="70" borderId="69"/>
    <xf numFmtId="0" fontId="83" fillId="69" borderId="66" applyNumberFormat="0" applyAlignment="0" applyProtection="0"/>
    <xf numFmtId="0" fontId="37" fillId="20" borderId="1" applyNumberFormat="0" applyAlignment="0" applyProtection="0"/>
    <xf numFmtId="0" fontId="84" fillId="70" borderId="67"/>
    <xf numFmtId="0" fontId="85" fillId="0" borderId="70" applyNumberFormat="0" applyFill="0" applyAlignment="0" applyProtection="0"/>
    <xf numFmtId="0" fontId="38" fillId="0" borderId="3" applyNumberFormat="0" applyFill="0" applyAlignment="0" applyProtection="0"/>
    <xf numFmtId="0" fontId="86" fillId="0" borderId="71"/>
    <xf numFmtId="0" fontId="87" fillId="0" borderId="72" applyNumberFormat="0" applyFill="0" applyAlignment="0" applyProtection="0"/>
    <xf numFmtId="0" fontId="39" fillId="0" borderId="4" applyNumberFormat="0" applyFill="0" applyAlignment="0" applyProtection="0"/>
    <xf numFmtId="0" fontId="88" fillId="0" borderId="73"/>
    <xf numFmtId="0" fontId="89" fillId="0" borderId="74" applyNumberFormat="0" applyFill="0" applyAlignment="0" applyProtection="0"/>
    <xf numFmtId="0" fontId="40" fillId="0" borderId="5" applyNumberFormat="0" applyFill="0" applyAlignment="0" applyProtection="0"/>
    <xf numFmtId="0" fontId="90" fillId="0" borderId="75"/>
    <xf numFmtId="0" fontId="8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0" fillId="0" borderId="0"/>
    <xf numFmtId="0" fontId="91" fillId="0" borderId="76" applyNumberFormat="0" applyFill="0" applyAlignment="0" applyProtection="0"/>
    <xf numFmtId="0" fontId="32" fillId="0" borderId="6" applyNumberFormat="0" applyFill="0" applyAlignment="0" applyProtection="0"/>
    <xf numFmtId="0" fontId="92" fillId="0" borderId="77"/>
    <xf numFmtId="0" fontId="93" fillId="71" borderId="78" applyNumberFormat="0" applyAlignment="0" applyProtection="0"/>
    <xf numFmtId="0" fontId="41" fillId="21" borderId="7" applyNumberFormat="0" applyAlignment="0" applyProtection="0"/>
    <xf numFmtId="0" fontId="94" fillId="72" borderId="79"/>
    <xf numFmtId="0" fontId="9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6" fillId="0" borderId="0"/>
    <xf numFmtId="0" fontId="97" fillId="0" borderId="0" applyNumberFormat="0" applyFill="0" applyBorder="0" applyAlignment="0" applyProtection="0"/>
    <xf numFmtId="0" fontId="98" fillId="73" borderId="0" applyNumberFormat="0" applyBorder="0" applyAlignment="0" applyProtection="0"/>
    <xf numFmtId="0" fontId="43" fillId="22" borderId="0" applyNumberFormat="0" applyBorder="0" applyAlignment="0" applyProtection="0"/>
    <xf numFmtId="0" fontId="99" fillId="74" borderId="0"/>
    <xf numFmtId="0" fontId="28" fillId="0" borderId="0"/>
    <xf numFmtId="0" fontId="73" fillId="0" borderId="0"/>
    <xf numFmtId="0" fontId="100" fillId="0" borderId="0"/>
    <xf numFmtId="0" fontId="70" fillId="0" borderId="0"/>
    <xf numFmtId="0" fontId="101" fillId="75" borderId="0" applyNumberFormat="0" applyBorder="0" applyAlignment="0" applyProtection="0"/>
    <xf numFmtId="0" fontId="44" fillId="3" borderId="0" applyNumberFormat="0" applyBorder="0" applyAlignment="0" applyProtection="0"/>
    <xf numFmtId="0" fontId="102" fillId="29" borderId="0"/>
    <xf numFmtId="0" fontId="10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4" fillId="0" borderId="0"/>
    <xf numFmtId="0" fontId="3" fillId="23" borderId="8" applyNumberFormat="0" applyFont="0" applyAlignment="0" applyProtection="0"/>
    <xf numFmtId="0" fontId="100" fillId="77" borderId="81"/>
    <xf numFmtId="0" fontId="2" fillId="76" borderId="80" applyNumberFormat="0" applyFont="0" applyAlignment="0" applyProtection="0"/>
    <xf numFmtId="0" fontId="73" fillId="76" borderId="80" applyNumberFormat="0" applyFont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5" fillId="0" borderId="82" applyNumberFormat="0" applyFill="0" applyAlignment="0" applyProtection="0"/>
    <xf numFmtId="0" fontId="46" fillId="0" borderId="9" applyNumberFormat="0" applyFill="0" applyAlignment="0" applyProtection="0"/>
    <xf numFmtId="0" fontId="106" fillId="0" borderId="83"/>
    <xf numFmtId="0" fontId="10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8" fillId="0" borderId="0"/>
    <xf numFmtId="0" fontId="109" fillId="78" borderId="0" applyNumberFormat="0" applyBorder="0" applyAlignment="0" applyProtection="0"/>
    <xf numFmtId="0" fontId="48" fillId="4" borderId="0" applyNumberFormat="0" applyBorder="0" applyAlignment="0" applyProtection="0"/>
    <xf numFmtId="0" fontId="110" fillId="31" borderId="0"/>
    <xf numFmtId="0" fontId="25" fillId="0" borderId="0" applyBorder="0"/>
    <xf numFmtId="0" fontId="117" fillId="0" borderId="0"/>
    <xf numFmtId="0" fontId="118" fillId="0" borderId="0"/>
    <xf numFmtId="0" fontId="1" fillId="0" borderId="0"/>
  </cellStyleXfs>
  <cellXfs count="679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0" fillId="0" borderId="10" xfId="0" applyBorder="1"/>
    <xf numFmtId="0" fontId="10" fillId="0" borderId="0" xfId="0" applyFont="1" applyAlignment="1">
      <alignment vertical="center" wrapText="1"/>
    </xf>
    <xf numFmtId="0" fontId="20" fillId="0" borderId="0" xfId="0" applyFont="1"/>
    <xf numFmtId="0" fontId="18" fillId="0" borderId="0" xfId="0" applyFont="1"/>
    <xf numFmtId="0" fontId="22" fillId="0" borderId="0" xfId="0" applyFont="1" applyAlignment="1">
      <alignment horizontal="right" vertical="top" wrapText="1"/>
    </xf>
    <xf numFmtId="0" fontId="0" fillId="0" borderId="0" xfId="0" applyFill="1"/>
    <xf numFmtId="0" fontId="3" fillId="0" borderId="0" xfId="0" applyFont="1" applyFill="1"/>
    <xf numFmtId="0" fontId="2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10" xfId="0" applyNumberFormat="1" applyFont="1" applyBorder="1" applyAlignment="1">
      <alignment horizontal="center" wrapText="1"/>
    </xf>
    <xf numFmtId="0" fontId="14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3" fillId="0" borderId="10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wrapText="1"/>
    </xf>
    <xf numFmtId="3" fontId="52" fillId="24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18" fillId="24" borderId="14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9" fillId="24" borderId="13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3" fontId="9" fillId="25" borderId="13" xfId="0" applyNumberFormat="1" applyFont="1" applyFill="1" applyBorder="1" applyAlignment="1">
      <alignment horizontal="center" vertical="center"/>
    </xf>
    <xf numFmtId="0" fontId="9" fillId="25" borderId="1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9" fillId="24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9" fillId="25" borderId="10" xfId="0" applyNumberFormat="1" applyFont="1" applyFill="1" applyBorder="1" applyAlignment="1">
      <alignment horizontal="center" vertical="center"/>
    </xf>
    <xf numFmtId="0" fontId="9" fillId="25" borderId="10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/>
    </xf>
    <xf numFmtId="0" fontId="56" fillId="0" borderId="17" xfId="0" applyFont="1" applyBorder="1" applyAlignment="1">
      <alignment wrapText="1"/>
    </xf>
    <xf numFmtId="0" fontId="56" fillId="0" borderId="11" xfId="0" applyFont="1" applyBorder="1" applyAlignment="1">
      <alignment wrapText="1"/>
    </xf>
    <xf numFmtId="0" fontId="25" fillId="0" borderId="0" xfId="0" applyFont="1"/>
    <xf numFmtId="0" fontId="15" fillId="0" borderId="0" xfId="0" applyFont="1"/>
    <xf numFmtId="0" fontId="59" fillId="0" borderId="13" xfId="0" applyNumberFormat="1" applyFont="1" applyBorder="1" applyAlignment="1">
      <alignment horizontal="center" vertical="center"/>
    </xf>
    <xf numFmtId="0" fontId="59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3" fontId="31" fillId="0" borderId="1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49" fontId="65" fillId="0" borderId="14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66" fillId="24" borderId="1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" fontId="16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67" fillId="24" borderId="13" xfId="0" applyNumberFormat="1" applyFont="1" applyFill="1" applyBorder="1" applyAlignment="1">
      <alignment horizontal="center" vertical="center" wrapText="1"/>
    </xf>
    <xf numFmtId="0" fontId="67" fillId="24" borderId="10" xfId="0" applyNumberFormat="1" applyFont="1" applyFill="1" applyBorder="1" applyAlignment="1">
      <alignment horizontal="center"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3" fontId="14" fillId="0" borderId="23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4" fillId="0" borderId="28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0" xfId="0" applyNumberFormat="1" applyFont="1" applyFill="1" applyBorder="1" applyAlignment="1">
      <alignment horizontal="center" wrapText="1"/>
    </xf>
    <xf numFmtId="0" fontId="14" fillId="0" borderId="23" xfId="0" applyNumberFormat="1" applyFont="1" applyBorder="1" applyAlignment="1">
      <alignment horizontal="center" vertical="center" wrapText="1"/>
    </xf>
    <xf numFmtId="0" fontId="31" fillId="0" borderId="13" xfId="125" applyNumberFormat="1" applyFont="1" applyFill="1" applyBorder="1" applyAlignment="1">
      <alignment horizontal="center" vertical="center"/>
    </xf>
    <xf numFmtId="0" fontId="31" fillId="0" borderId="13" xfId="125" applyNumberFormat="1" applyFont="1" applyFill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31" fillId="0" borderId="10" xfId="125" applyNumberFormat="1" applyFont="1" applyFill="1" applyBorder="1" applyAlignment="1">
      <alignment horizontal="center" vertical="center"/>
    </xf>
    <xf numFmtId="0" fontId="31" fillId="0" borderId="10" xfId="125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18" fillId="0" borderId="23" xfId="0" applyFont="1" applyBorder="1"/>
    <xf numFmtId="0" fontId="6" fillId="0" borderId="13" xfId="0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18" fillId="0" borderId="13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18" fillId="0" borderId="24" xfId="0" applyFont="1" applyBorder="1"/>
    <xf numFmtId="0" fontId="6" fillId="0" borderId="10" xfId="0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9" fillId="0" borderId="34" xfId="0" applyFont="1" applyBorder="1"/>
    <xf numFmtId="0" fontId="9" fillId="0" borderId="31" xfId="0" applyFont="1" applyBorder="1"/>
    <xf numFmtId="0" fontId="9" fillId="0" borderId="29" xfId="0" applyFont="1" applyBorder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8" fillId="79" borderId="10" xfId="0" applyFont="1" applyFill="1" applyBorder="1" applyAlignment="1">
      <alignment horizontal="center" vertical="center"/>
    </xf>
    <xf numFmtId="0" fontId="13" fillId="79" borderId="10" xfId="0" applyFont="1" applyFill="1" applyBorder="1" applyAlignment="1">
      <alignment vertical="center"/>
    </xf>
    <xf numFmtId="0" fontId="8" fillId="79" borderId="10" xfId="0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3" fontId="9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9" fillId="79" borderId="10" xfId="0" applyNumberFormat="1" applyFont="1" applyFill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15" fillId="79" borderId="16" xfId="0" applyFont="1" applyFill="1" applyBorder="1" applyAlignment="1">
      <alignment horizontal="center" vertical="center" wrapText="1"/>
    </xf>
    <xf numFmtId="0" fontId="15" fillId="79" borderId="15" xfId="0" applyFont="1" applyFill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/>
    </xf>
    <xf numFmtId="0" fontId="59" fillId="79" borderId="10" xfId="0" applyNumberFormat="1" applyFont="1" applyFill="1" applyBorder="1" applyAlignment="1">
      <alignment horizontal="center" vertical="center"/>
    </xf>
    <xf numFmtId="3" fontId="13" fillId="80" borderId="13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 vertical="center" wrapText="1"/>
    </xf>
    <xf numFmtId="3" fontId="13" fillId="80" borderId="10" xfId="0" applyNumberFormat="1" applyFont="1" applyFill="1" applyBorder="1" applyAlignment="1">
      <alignment horizontal="center" vertical="center" wrapText="1"/>
    </xf>
    <xf numFmtId="0" fontId="13" fillId="80" borderId="10" xfId="0" applyFont="1" applyFill="1" applyBorder="1" applyAlignment="1">
      <alignment horizontal="center" vertical="center"/>
    </xf>
    <xf numFmtId="0" fontId="13" fillId="79" borderId="0" xfId="0" applyFont="1" applyFill="1" applyAlignment="1">
      <alignment horizontal="center" vertical="center"/>
    </xf>
    <xf numFmtId="0" fontId="18" fillId="79" borderId="10" xfId="0" applyFont="1" applyFill="1" applyBorder="1" applyAlignment="1">
      <alignment horizontal="center"/>
    </xf>
    <xf numFmtId="3" fontId="18" fillId="79" borderId="10" xfId="0" applyNumberFormat="1" applyFont="1" applyFill="1" applyBorder="1" applyAlignment="1">
      <alignment horizontal="center"/>
    </xf>
    <xf numFmtId="0" fontId="14" fillId="79" borderId="10" xfId="0" applyNumberFormat="1" applyFont="1" applyFill="1" applyBorder="1" applyAlignment="1">
      <alignment horizontal="center" wrapText="1"/>
    </xf>
    <xf numFmtId="3" fontId="15" fillId="79" borderId="10" xfId="0" applyNumberFormat="1" applyFont="1" applyFill="1" applyBorder="1" applyAlignment="1">
      <alignment horizontal="center" wrapText="1"/>
    </xf>
    <xf numFmtId="0" fontId="15" fillId="79" borderId="10" xfId="0" applyNumberFormat="1" applyFont="1" applyFill="1" applyBorder="1" applyAlignment="1">
      <alignment horizontal="center" wrapText="1"/>
    </xf>
    <xf numFmtId="0" fontId="13" fillId="79" borderId="10" xfId="0" applyFont="1" applyFill="1" applyBorder="1" applyAlignment="1">
      <alignment horizontal="center" vertical="center"/>
    </xf>
    <xf numFmtId="0" fontId="18" fillId="79" borderId="24" xfId="0" applyFont="1" applyFill="1" applyBorder="1" applyAlignment="1">
      <alignment horizontal="center" vertical="center"/>
    </xf>
    <xf numFmtId="0" fontId="67" fillId="79" borderId="10" xfId="0" applyNumberFormat="1" applyFont="1" applyFill="1" applyBorder="1" applyAlignment="1">
      <alignment horizontal="center" vertical="center" wrapText="1"/>
    </xf>
    <xf numFmtId="0" fontId="13" fillId="79" borderId="17" xfId="0" applyFont="1" applyFill="1" applyBorder="1" applyAlignment="1">
      <alignment vertical="center"/>
    </xf>
    <xf numFmtId="3" fontId="14" fillId="79" borderId="23" xfId="0" applyNumberFormat="1" applyFont="1" applyFill="1" applyBorder="1" applyAlignment="1">
      <alignment horizontal="center" vertical="center"/>
    </xf>
    <xf numFmtId="3" fontId="14" fillId="79" borderId="10" xfId="0" applyNumberFormat="1" applyFont="1" applyFill="1" applyBorder="1" applyAlignment="1">
      <alignment horizontal="center" vertical="center"/>
    </xf>
    <xf numFmtId="3" fontId="14" fillId="79" borderId="13" xfId="0" applyNumberFormat="1" applyFont="1" applyFill="1" applyBorder="1" applyAlignment="1">
      <alignment horizontal="center" vertical="center"/>
    </xf>
    <xf numFmtId="0" fontId="14" fillId="79" borderId="28" xfId="0" applyNumberFormat="1" applyFont="1" applyFill="1" applyBorder="1" applyAlignment="1">
      <alignment horizontal="center" vertical="center" wrapText="1"/>
    </xf>
    <xf numFmtId="0" fontId="14" fillId="79" borderId="24" xfId="0" applyNumberFormat="1" applyFont="1" applyFill="1" applyBorder="1" applyAlignment="1">
      <alignment horizontal="center" vertical="center" wrapText="1"/>
    </xf>
    <xf numFmtId="3" fontId="15" fillId="79" borderId="10" xfId="0" applyNumberFormat="1" applyFont="1" applyFill="1" applyBorder="1" applyAlignment="1">
      <alignment horizontal="center" vertical="center" wrapText="1"/>
    </xf>
    <xf numFmtId="0" fontId="31" fillId="79" borderId="10" xfId="125" applyNumberFormat="1" applyFont="1" applyFill="1" applyBorder="1" applyAlignment="1">
      <alignment horizontal="center" vertical="center"/>
    </xf>
    <xf numFmtId="0" fontId="31" fillId="79" borderId="10" xfId="125" applyNumberFormat="1" applyFont="1" applyFill="1" applyBorder="1" applyAlignment="1">
      <alignment horizontal="center" vertical="center" wrapText="1"/>
    </xf>
    <xf numFmtId="3" fontId="14" fillId="79" borderId="27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/>
    </xf>
    <xf numFmtId="0" fontId="18" fillId="79" borderId="36" xfId="0" applyFont="1" applyFill="1" applyBorder="1" applyAlignment="1">
      <alignment horizontal="center" vertical="center"/>
    </xf>
    <xf numFmtId="0" fontId="13" fillId="79" borderId="25" xfId="0" applyFont="1" applyFill="1" applyBorder="1" applyAlignment="1">
      <alignment vertical="center"/>
    </xf>
    <xf numFmtId="0" fontId="111" fillId="0" borderId="0" xfId="0" applyFont="1"/>
    <xf numFmtId="49" fontId="111" fillId="0" borderId="0" xfId="0" applyNumberFormat="1" applyFont="1" applyAlignment="1">
      <alignment vertical="top" wrapText="1"/>
    </xf>
    <xf numFmtId="0" fontId="111" fillId="0" borderId="0" xfId="0" applyFont="1" applyAlignment="1">
      <alignment horizontal="center" vertical="center"/>
    </xf>
    <xf numFmtId="49" fontId="111" fillId="0" borderId="0" xfId="0" applyNumberFormat="1" applyFont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/>
    </xf>
    <xf numFmtId="1" fontId="16" fillId="79" borderId="10" xfId="0" applyNumberFormat="1" applyFont="1" applyFill="1" applyBorder="1" applyAlignment="1">
      <alignment horizontal="center" vertical="center"/>
    </xf>
    <xf numFmtId="0" fontId="16" fillId="79" borderId="10" xfId="0" applyNumberFormat="1" applyFont="1" applyFill="1" applyBorder="1" applyAlignment="1">
      <alignment horizontal="center" vertical="center"/>
    </xf>
    <xf numFmtId="0" fontId="16" fillId="79" borderId="10" xfId="0" applyFont="1" applyFill="1" applyBorder="1" applyAlignment="1">
      <alignment horizontal="center" vertical="center" wrapText="1"/>
    </xf>
    <xf numFmtId="0" fontId="13" fillId="79" borderId="10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80" borderId="14" xfId="0" applyNumberFormat="1" applyFont="1" applyFill="1" applyBorder="1" applyAlignment="1">
      <alignment horizontal="center" vertical="center" wrapText="1"/>
    </xf>
    <xf numFmtId="0" fontId="8" fillId="79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81" borderId="13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3" fillId="81" borderId="33" xfId="0" applyFont="1" applyFill="1" applyBorder="1" applyAlignment="1">
      <alignment horizontal="center"/>
    </xf>
    <xf numFmtId="0" fontId="18" fillId="81" borderId="24" xfId="0" applyFont="1" applyFill="1" applyBorder="1"/>
    <xf numFmtId="0" fontId="18" fillId="81" borderId="10" xfId="0" applyFont="1" applyFill="1" applyBorder="1" applyAlignment="1">
      <alignment horizontal="center"/>
    </xf>
    <xf numFmtId="0" fontId="18" fillId="81" borderId="13" xfId="0" applyFont="1" applyFill="1" applyBorder="1" applyAlignment="1">
      <alignment horizontal="center"/>
    </xf>
    <xf numFmtId="0" fontId="6" fillId="81" borderId="10" xfId="0" applyFont="1" applyFill="1" applyBorder="1" applyAlignment="1">
      <alignment horizontal="center"/>
    </xf>
    <xf numFmtId="0" fontId="6" fillId="81" borderId="24" xfId="0" applyNumberFormat="1" applyFont="1" applyFill="1" applyBorder="1" applyAlignment="1">
      <alignment horizontal="center" wrapText="1"/>
    </xf>
    <xf numFmtId="0" fontId="18" fillId="81" borderId="13" xfId="0" applyNumberFormat="1" applyFont="1" applyFill="1" applyBorder="1" applyAlignment="1">
      <alignment horizontal="center" wrapText="1"/>
    </xf>
    <xf numFmtId="0" fontId="6" fillId="81" borderId="28" xfId="0" applyFont="1" applyFill="1" applyBorder="1" applyAlignment="1">
      <alignment horizontal="center" wrapText="1"/>
    </xf>
    <xf numFmtId="0" fontId="9" fillId="0" borderId="29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55" fillId="80" borderId="37" xfId="0" applyNumberFormat="1" applyFont="1" applyFill="1" applyBorder="1" applyAlignment="1">
      <alignment horizontal="center" vertical="center" wrapText="1"/>
    </xf>
    <xf numFmtId="0" fontId="24" fillId="80" borderId="26" xfId="0" applyNumberFormat="1" applyFont="1" applyFill="1" applyBorder="1" applyAlignment="1">
      <alignment horizontal="center" vertical="center" wrapText="1"/>
    </xf>
    <xf numFmtId="0" fontId="24" fillId="80" borderId="37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8" fillId="81" borderId="24" xfId="0" applyFont="1" applyFill="1" applyBorder="1" applyAlignment="1">
      <alignment horizontal="center" vertical="center"/>
    </xf>
    <xf numFmtId="0" fontId="16" fillId="81" borderId="23" xfId="0" applyNumberFormat="1" applyFont="1" applyFill="1" applyBorder="1" applyAlignment="1">
      <alignment horizontal="center" vertical="center"/>
    </xf>
    <xf numFmtId="0" fontId="16" fillId="81" borderId="10" xfId="0" applyNumberFormat="1" applyFont="1" applyFill="1" applyBorder="1" applyAlignment="1">
      <alignment horizontal="center" vertical="center"/>
    </xf>
    <xf numFmtId="0" fontId="16" fillId="81" borderId="13" xfId="0" applyNumberFormat="1" applyFont="1" applyFill="1" applyBorder="1" applyAlignment="1">
      <alignment horizontal="center" vertical="center"/>
    </xf>
    <xf numFmtId="0" fontId="13" fillId="81" borderId="27" xfId="0" applyFont="1" applyFill="1" applyBorder="1" applyAlignment="1">
      <alignment horizontal="center" vertical="center"/>
    </xf>
    <xf numFmtId="0" fontId="16" fillId="81" borderId="21" xfId="0" applyNumberFormat="1" applyFont="1" applyFill="1" applyBorder="1" applyAlignment="1">
      <alignment horizontal="center" vertical="center"/>
    </xf>
    <xf numFmtId="0" fontId="13" fillId="81" borderId="10" xfId="0" applyNumberFormat="1" applyFont="1" applyFill="1" applyBorder="1" applyAlignment="1">
      <alignment horizontal="center" vertical="center"/>
    </xf>
    <xf numFmtId="0" fontId="18" fillId="81" borderId="36" xfId="0" applyFont="1" applyFill="1" applyBorder="1" applyAlignment="1">
      <alignment horizontal="center" vertical="center"/>
    </xf>
    <xf numFmtId="0" fontId="16" fillId="81" borderId="40" xfId="0" applyNumberFormat="1" applyFont="1" applyFill="1" applyBorder="1" applyAlignment="1">
      <alignment horizontal="center" vertical="center"/>
    </xf>
    <xf numFmtId="0" fontId="13" fillId="81" borderId="41" xfId="0" applyNumberFormat="1" applyFont="1" applyFill="1" applyBorder="1" applyAlignment="1">
      <alignment horizontal="center" vertical="center"/>
    </xf>
    <xf numFmtId="0" fontId="13" fillId="81" borderId="42" xfId="0" applyFont="1" applyFill="1" applyBorder="1" applyAlignment="1">
      <alignment horizontal="center" vertical="center"/>
    </xf>
    <xf numFmtId="0" fontId="16" fillId="81" borderId="19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0" fontId="59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25" fillId="0" borderId="0" xfId="0" applyNumberFormat="1" applyFont="1"/>
    <xf numFmtId="0" fontId="55" fillId="0" borderId="0" xfId="0" applyFont="1"/>
    <xf numFmtId="0" fontId="56" fillId="0" borderId="0" xfId="0" applyFont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/>
    </xf>
    <xf numFmtId="0" fontId="112" fillId="0" borderId="12" xfId="0" applyFont="1" applyBorder="1" applyAlignment="1">
      <alignment horizontal="center"/>
    </xf>
    <xf numFmtId="0" fontId="112" fillId="0" borderId="2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91" fillId="0" borderId="10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/>
    </xf>
    <xf numFmtId="0" fontId="31" fillId="0" borderId="13" xfId="0" applyNumberFormat="1" applyFont="1" applyBorder="1" applyAlignment="1">
      <alignment horizontal="center" vertical="center"/>
    </xf>
    <xf numFmtId="0" fontId="14" fillId="79" borderId="10" xfId="0" applyNumberFormat="1" applyFont="1" applyFill="1" applyBorder="1" applyAlignment="1">
      <alignment horizontal="center" vertical="center"/>
    </xf>
    <xf numFmtId="0" fontId="31" fillId="79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25" fillId="0" borderId="13" xfId="136" applyBorder="1" applyAlignment="1">
      <alignment horizontal="center"/>
    </xf>
    <xf numFmtId="0" fontId="115" fillId="0" borderId="11" xfId="136" applyFont="1" applyBorder="1" applyAlignment="1">
      <alignment wrapText="1"/>
    </xf>
    <xf numFmtId="49" fontId="25" fillId="0" borderId="11" xfId="136" applyNumberFormat="1" applyBorder="1" applyAlignment="1">
      <alignment horizontal="center"/>
    </xf>
    <xf numFmtId="0" fontId="15" fillId="0" borderId="21" xfId="136" applyNumberFormat="1" applyFont="1" applyBorder="1" applyAlignment="1">
      <alignment horizontal="center"/>
    </xf>
    <xf numFmtId="49" fontId="25" fillId="0" borderId="13" xfId="136" applyNumberFormat="1" applyBorder="1" applyAlignment="1">
      <alignment horizontal="center"/>
    </xf>
    <xf numFmtId="49" fontId="56" fillId="0" borderId="21" xfId="136" applyNumberFormat="1" applyFont="1" applyBorder="1" applyAlignment="1">
      <alignment vertical="center" wrapText="1"/>
    </xf>
    <xf numFmtId="49" fontId="25" fillId="0" borderId="21" xfId="136" applyNumberFormat="1" applyBorder="1" applyAlignment="1">
      <alignment horizontal="center"/>
    </xf>
    <xf numFmtId="49" fontId="56" fillId="0" borderId="21" xfId="136" applyNumberFormat="1" applyFont="1" applyBorder="1" applyAlignment="1">
      <alignment wrapText="1"/>
    </xf>
    <xf numFmtId="49" fontId="25" fillId="0" borderId="13" xfId="136" applyNumberFormat="1" applyBorder="1" applyAlignment="1">
      <alignment horizontal="center" vertical="top"/>
    </xf>
    <xf numFmtId="49" fontId="115" fillId="0" borderId="21" xfId="136" applyNumberFormat="1" applyFont="1" applyBorder="1" applyAlignment="1">
      <alignment vertical="center" wrapText="1"/>
    </xf>
    <xf numFmtId="0" fontId="25" fillId="0" borderId="10" xfId="136" applyBorder="1" applyAlignment="1">
      <alignment horizontal="center"/>
    </xf>
    <xf numFmtId="0" fontId="16" fillId="0" borderId="10" xfId="136" applyFont="1" applyBorder="1" applyAlignment="1">
      <alignment horizontal="right" wrapText="1" shrinkToFit="1"/>
    </xf>
    <xf numFmtId="0" fontId="16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81" borderId="25" xfId="0" applyNumberFormat="1" applyFont="1" applyFill="1" applyBorder="1" applyAlignment="1">
      <alignment horizontal="center" vertical="center"/>
    </xf>
    <xf numFmtId="0" fontId="16" fillId="0" borderId="64" xfId="0" applyNumberFormat="1" applyFont="1" applyFill="1" applyBorder="1" applyAlignment="1">
      <alignment horizontal="center" vertical="center"/>
    </xf>
    <xf numFmtId="0" fontId="61" fillId="0" borderId="1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" fontId="59" fillId="0" borderId="13" xfId="0" applyNumberFormat="1" applyFont="1" applyFill="1" applyBorder="1" applyAlignment="1">
      <alignment horizontal="center" vertical="center"/>
    </xf>
    <xf numFmtId="1" fontId="61" fillId="0" borderId="13" xfId="0" applyNumberFormat="1" applyFont="1" applyFill="1" applyBorder="1" applyAlignment="1">
      <alignment horizontal="center" vertical="center"/>
    </xf>
    <xf numFmtId="0" fontId="61" fillId="79" borderId="10" xfId="0" applyFont="1" applyFill="1" applyBorder="1" applyAlignment="1">
      <alignment horizontal="center" vertical="center"/>
    </xf>
    <xf numFmtId="0" fontId="59" fillId="79" borderId="10" xfId="0" applyFont="1" applyFill="1" applyBorder="1" applyAlignment="1">
      <alignment horizontal="center" vertical="center"/>
    </xf>
    <xf numFmtId="1" fontId="59" fillId="79" borderId="10" xfId="0" applyNumberFormat="1" applyFont="1" applyFill="1" applyBorder="1" applyAlignment="1">
      <alignment horizontal="center" vertical="center"/>
    </xf>
    <xf numFmtId="1" fontId="61" fillId="79" borderId="10" xfId="0" applyNumberFormat="1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vertical="center"/>
    </xf>
    <xf numFmtId="1" fontId="59" fillId="0" borderId="10" xfId="0" applyNumberFormat="1" applyFont="1" applyFill="1" applyBorder="1" applyAlignment="1">
      <alignment horizontal="center" vertical="center"/>
    </xf>
    <xf numFmtId="1" fontId="61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6" fillId="0" borderId="90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" fontId="18" fillId="0" borderId="0" xfId="0" applyNumberFormat="1" applyFont="1"/>
    <xf numFmtId="0" fontId="8" fillId="0" borderId="10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55" fillId="0" borderId="0" xfId="138" applyFont="1"/>
    <xf numFmtId="0" fontId="119" fillId="0" borderId="0" xfId="138" applyFont="1" applyAlignment="1">
      <alignment horizontal="left"/>
    </xf>
    <xf numFmtId="3" fontId="55" fillId="0" borderId="0" xfId="138" applyNumberFormat="1" applyFont="1" applyAlignment="1">
      <alignment horizontal="center"/>
    </xf>
    <xf numFmtId="0" fontId="119" fillId="0" borderId="0" xfId="138" applyFont="1"/>
    <xf numFmtId="0" fontId="55" fillId="0" borderId="0" xfId="138" applyFont="1" applyAlignment="1">
      <alignment horizontal="center"/>
    </xf>
    <xf numFmtId="0" fontId="55" fillId="0" borderId="0" xfId="0" applyFont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55" fillId="0" borderId="0" xfId="0" applyNumberFormat="1" applyFont="1" applyAlignment="1">
      <alignment horizontal="left" wrapText="1"/>
    </xf>
    <xf numFmtId="3" fontId="55" fillId="0" borderId="0" xfId="0" applyNumberFormat="1" applyFont="1" applyAlignment="1">
      <alignment horizontal="center"/>
    </xf>
    <xf numFmtId="0" fontId="15" fillId="81" borderId="10" xfId="0" applyFont="1" applyFill="1" applyBorder="1" applyAlignment="1">
      <alignment horizontal="center" vertical="center"/>
    </xf>
    <xf numFmtId="0" fontId="13" fillId="81" borderId="10" xfId="0" applyFont="1" applyFill="1" applyBorder="1" applyAlignment="1">
      <alignment vertical="center"/>
    </xf>
    <xf numFmtId="0" fontId="15" fillId="81" borderId="10" xfId="0" applyNumberFormat="1" applyFont="1" applyFill="1" applyBorder="1" applyAlignment="1">
      <alignment horizontal="center" vertical="center"/>
    </xf>
    <xf numFmtId="0" fontId="15" fillId="81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4" fillId="80" borderId="22" xfId="0" applyNumberFormat="1" applyFont="1" applyFill="1" applyBorder="1" applyAlignment="1">
      <alignment horizontal="center" vertical="center" wrapText="1"/>
    </xf>
    <xf numFmtId="0" fontId="55" fillId="80" borderId="22" xfId="0" applyNumberFormat="1" applyFont="1" applyFill="1" applyBorder="1" applyAlignment="1">
      <alignment horizontal="center" vertical="center" wrapText="1"/>
    </xf>
    <xf numFmtId="0" fontId="24" fillId="80" borderId="63" xfId="0" applyNumberFormat="1" applyFont="1" applyFill="1" applyBorder="1" applyAlignment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right" vertical="top" wrapText="1"/>
    </xf>
    <xf numFmtId="0" fontId="13" fillId="81" borderId="17" xfId="0" applyFont="1" applyFill="1" applyBorder="1" applyAlignment="1">
      <alignment vertical="center"/>
    </xf>
    <xf numFmtId="0" fontId="16" fillId="81" borderId="27" xfId="0" applyNumberFormat="1" applyFont="1" applyFill="1" applyBorder="1" applyAlignment="1">
      <alignment horizontal="center" vertical="center"/>
    </xf>
    <xf numFmtId="0" fontId="13" fillId="81" borderId="91" xfId="0" applyFont="1" applyFill="1" applyBorder="1" applyAlignment="1">
      <alignment vertical="center"/>
    </xf>
    <xf numFmtId="0" fontId="16" fillId="81" borderId="59" xfId="0" applyNumberFormat="1" applyFont="1" applyFill="1" applyBorder="1" applyAlignment="1">
      <alignment horizontal="center" vertical="center"/>
    </xf>
    <xf numFmtId="0" fontId="13" fillId="81" borderId="48" xfId="0" applyNumberFormat="1" applyFont="1" applyFill="1" applyBorder="1" applyAlignment="1">
      <alignment horizontal="center" vertical="center"/>
    </xf>
    <xf numFmtId="0" fontId="16" fillId="81" borderId="48" xfId="0" applyNumberFormat="1" applyFont="1" applyFill="1" applyBorder="1" applyAlignment="1">
      <alignment horizontal="center" vertical="center"/>
    </xf>
    <xf numFmtId="0" fontId="16" fillId="81" borderId="52" xfId="0" applyNumberFormat="1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0" fontId="91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4" fillId="80" borderId="99" xfId="0" applyNumberFormat="1" applyFont="1" applyFill="1" applyBorder="1" applyAlignment="1">
      <alignment horizontal="center" vertical="center" wrapText="1"/>
    </xf>
    <xf numFmtId="0" fontId="24" fillId="80" borderId="100" xfId="0" applyNumberFormat="1" applyFont="1" applyFill="1" applyBorder="1" applyAlignment="1">
      <alignment horizontal="center" vertical="center" wrapText="1"/>
    </xf>
    <xf numFmtId="0" fontId="55" fillId="80" borderId="101" xfId="0" applyNumberFormat="1" applyFont="1" applyFill="1" applyBorder="1" applyAlignment="1">
      <alignment horizontal="center" vertical="center" wrapText="1"/>
    </xf>
    <xf numFmtId="0" fontId="55" fillId="80" borderId="98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13" fillId="81" borderId="11" xfId="0" applyNumberFormat="1" applyFont="1" applyFill="1" applyBorder="1" applyAlignment="1">
      <alignment horizontal="center" vertical="center"/>
    </xf>
    <xf numFmtId="0" fontId="13" fillId="81" borderId="92" xfId="0" applyNumberFormat="1" applyFont="1" applyFill="1" applyBorder="1" applyAlignment="1">
      <alignment horizontal="center" vertical="center"/>
    </xf>
    <xf numFmtId="0" fontId="16" fillId="0" borderId="45" xfId="0" applyNumberFormat="1" applyFont="1" applyFill="1" applyBorder="1" applyAlignment="1">
      <alignment horizontal="center" vertical="center"/>
    </xf>
    <xf numFmtId="0" fontId="16" fillId="0" borderId="4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3" fillId="0" borderId="0" xfId="114" applyNumberFormat="1" applyFont="1"/>
    <xf numFmtId="0" fontId="70" fillId="0" borderId="0" xfId="114" applyNumberFormat="1"/>
    <xf numFmtId="49" fontId="124" fillId="0" borderId="10" xfId="114" applyNumberFormat="1" applyFont="1" applyBorder="1" applyAlignment="1">
      <alignment horizontal="center" vertical="center" wrapText="1"/>
    </xf>
    <xf numFmtId="0" fontId="18" fillId="0" borderId="10" xfId="114" applyFont="1" applyBorder="1" applyAlignment="1">
      <alignment horizontal="center" vertical="center"/>
    </xf>
    <xf numFmtId="0" fontId="13" fillId="0" borderId="10" xfId="114" applyFont="1" applyBorder="1" applyAlignment="1">
      <alignment vertical="center"/>
    </xf>
    <xf numFmtId="1" fontId="67" fillId="0" borderId="10" xfId="114" applyNumberFormat="1" applyFont="1" applyBorder="1" applyAlignment="1">
      <alignment horizontal="center" vertical="center" wrapText="1"/>
    </xf>
    <xf numFmtId="0" fontId="125" fillId="0" borderId="0" xfId="114" applyNumberFormat="1" applyFont="1"/>
    <xf numFmtId="0" fontId="18" fillId="79" borderId="10" xfId="114" applyFont="1" applyFill="1" applyBorder="1" applyAlignment="1">
      <alignment horizontal="center" vertical="center"/>
    </xf>
    <xf numFmtId="0" fontId="13" fillId="79" borderId="10" xfId="114" applyFont="1" applyFill="1" applyBorder="1" applyAlignment="1">
      <alignment vertical="center"/>
    </xf>
    <xf numFmtId="1" fontId="67" fillId="79" borderId="10" xfId="114" applyNumberFormat="1" applyFont="1" applyFill="1" applyBorder="1" applyAlignment="1">
      <alignment horizontal="center" vertical="center" wrapText="1"/>
    </xf>
    <xf numFmtId="0" fontId="66" fillId="0" borderId="10" xfId="114" applyNumberFormat="1" applyFont="1" applyBorder="1" applyAlignment="1">
      <alignment horizontal="center" vertical="center"/>
    </xf>
    <xf numFmtId="0" fontId="126" fillId="0" borderId="0" xfId="114" applyNumberFormat="1" applyFont="1" applyAlignment="1">
      <alignment horizontal="center"/>
    </xf>
    <xf numFmtId="0" fontId="70" fillId="0" borderId="0" xfId="114"/>
    <xf numFmtId="0" fontId="127" fillId="0" borderId="0" xfId="114" applyNumberFormat="1" applyFont="1"/>
    <xf numFmtId="0" fontId="1" fillId="0" borderId="0" xfId="139"/>
    <xf numFmtId="0" fontId="113" fillId="0" borderId="10" xfId="139" applyFont="1" applyBorder="1" applyAlignment="1">
      <alignment horizontal="center"/>
    </xf>
    <xf numFmtId="49" fontId="113" fillId="0" borderId="10" xfId="139" applyNumberFormat="1" applyFont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24" borderId="13" xfId="0" applyNumberFormat="1" applyFont="1" applyFill="1" applyBorder="1" applyAlignment="1">
      <alignment horizontal="left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02" xfId="0" applyNumberFormat="1" applyFont="1" applyBorder="1" applyAlignment="1">
      <alignment horizontal="center" vertical="center" wrapText="1"/>
    </xf>
    <xf numFmtId="49" fontId="13" fillId="82" borderId="10" xfId="0" applyNumberFormat="1" applyFont="1" applyFill="1" applyBorder="1" applyAlignment="1">
      <alignment horizontal="center" vertical="center" wrapText="1"/>
    </xf>
    <xf numFmtId="49" fontId="13" fillId="82" borderId="10" xfId="0" applyNumberFormat="1" applyFont="1" applyFill="1" applyBorder="1" applyAlignment="1">
      <alignment horizontal="left" vertical="center" wrapText="1"/>
    </xf>
    <xf numFmtId="0" fontId="13" fillId="82" borderId="16" xfId="0" applyNumberFormat="1" applyFont="1" applyFill="1" applyBorder="1" applyAlignment="1">
      <alignment horizontal="center" vertical="center" wrapText="1"/>
    </xf>
    <xf numFmtId="0" fontId="13" fillId="82" borderId="103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24" borderId="10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03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center" vertical="center" wrapText="1"/>
    </xf>
    <xf numFmtId="49" fontId="17" fillId="0" borderId="103" xfId="0" applyNumberFormat="1" applyFont="1" applyBorder="1" applyAlignment="1">
      <alignment horizontal="center" vertical="center" wrapText="1"/>
    </xf>
    <xf numFmtId="0" fontId="131" fillId="0" borderId="0" xfId="0" applyFont="1" applyAlignment="1">
      <alignment horizontal="center" wrapText="1"/>
    </xf>
    <xf numFmtId="0" fontId="131" fillId="0" borderId="0" xfId="0" applyFont="1"/>
    <xf numFmtId="0" fontId="130" fillId="0" borderId="20" xfId="0" applyFont="1" applyBorder="1" applyAlignment="1">
      <alignment horizontal="center" vertical="center"/>
    </xf>
    <xf numFmtId="0" fontId="132" fillId="0" borderId="10" xfId="0" applyFont="1" applyBorder="1" applyAlignment="1">
      <alignment vertical="center" wrapText="1"/>
    </xf>
    <xf numFmtId="0" fontId="132" fillId="0" borderId="10" xfId="0" applyFont="1" applyBorder="1" applyAlignment="1">
      <alignment horizontal="center" vertical="center" wrapText="1"/>
    </xf>
    <xf numFmtId="0" fontId="131" fillId="0" borderId="10" xfId="0" applyFont="1" applyBorder="1" applyAlignment="1">
      <alignment horizontal="center"/>
    </xf>
    <xf numFmtId="0" fontId="133" fillId="0" borderId="10" xfId="0" applyFont="1" applyBorder="1"/>
    <xf numFmtId="0" fontId="133" fillId="0" borderId="10" xfId="0" applyNumberFormat="1" applyFont="1" applyBorder="1" applyAlignment="1">
      <alignment horizontal="center"/>
    </xf>
    <xf numFmtId="0" fontId="131" fillId="79" borderId="10" xfId="0" applyFont="1" applyFill="1" applyBorder="1" applyAlignment="1">
      <alignment horizontal="center"/>
    </xf>
    <xf numFmtId="0" fontId="133" fillId="79" borderId="10" xfId="0" applyFont="1" applyFill="1" applyBorder="1"/>
    <xf numFmtId="0" fontId="133" fillId="79" borderId="10" xfId="0" applyNumberFormat="1" applyFont="1" applyFill="1" applyBorder="1" applyAlignment="1">
      <alignment horizontal="center"/>
    </xf>
    <xf numFmtId="0" fontId="130" fillId="0" borderId="10" xfId="0" applyFont="1" applyBorder="1"/>
    <xf numFmtId="0" fontId="134" fillId="0" borderId="10" xfId="0" applyNumberFormat="1" applyFont="1" applyBorder="1" applyAlignment="1">
      <alignment horizontal="center"/>
    </xf>
    <xf numFmtId="0" fontId="60" fillId="0" borderId="14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 wrapText="1"/>
    </xf>
    <xf numFmtId="0" fontId="58" fillId="0" borderId="10" xfId="0" applyFont="1" applyBorder="1" applyAlignment="1">
      <alignment vertical="center" wrapText="1"/>
    </xf>
    <xf numFmtId="0" fontId="58" fillId="0" borderId="14" xfId="0" applyFont="1" applyBorder="1" applyAlignment="1">
      <alignment vertical="center" wrapText="1"/>
    </xf>
    <xf numFmtId="0" fontId="59" fillId="0" borderId="10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/>
    </xf>
    <xf numFmtId="1" fontId="14" fillId="0" borderId="8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12" fillId="0" borderId="17" xfId="0" applyFont="1" applyBorder="1" applyAlignment="1">
      <alignment horizontal="center"/>
    </xf>
    <xf numFmtId="0" fontId="112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79" borderId="17" xfId="0" applyFont="1" applyFill="1" applyBorder="1" applyAlignment="1">
      <alignment horizontal="center" wrapText="1"/>
    </xf>
    <xf numFmtId="0" fontId="16" fillId="79" borderId="46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50" fillId="0" borderId="2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79" borderId="10" xfId="0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0" fontId="6" fillId="0" borderId="17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12" fillId="0" borderId="0" xfId="114" applyFont="1" applyBorder="1" applyAlignment="1">
      <alignment horizontal="center" vertical="center" wrapText="1"/>
    </xf>
    <xf numFmtId="0" fontId="13" fillId="0" borderId="10" xfId="114" applyFont="1" applyBorder="1" applyAlignment="1">
      <alignment horizontal="center" vertical="center"/>
    </xf>
    <xf numFmtId="0" fontId="13" fillId="0" borderId="10" xfId="114" applyFont="1" applyBorder="1" applyAlignment="1">
      <alignment horizontal="center" vertical="center" wrapText="1"/>
    </xf>
    <xf numFmtId="0" fontId="124" fillId="0" borderId="10" xfId="114" applyNumberFormat="1" applyFont="1" applyBorder="1" applyAlignment="1">
      <alignment horizontal="center" vertical="center" wrapText="1"/>
    </xf>
    <xf numFmtId="0" fontId="16" fillId="0" borderId="10" xfId="114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6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55" fillId="0" borderId="0" xfId="0" applyNumberFormat="1" applyFont="1" applyAlignment="1">
      <alignment horizontal="left" wrapText="1"/>
    </xf>
    <xf numFmtId="0" fontId="25" fillId="0" borderId="4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11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3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49" fontId="56" fillId="0" borderId="49" xfId="0" applyNumberFormat="1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center" vertical="center"/>
    </xf>
    <xf numFmtId="49" fontId="30" fillId="79" borderId="10" xfId="0" applyNumberFormat="1" applyFont="1" applyFill="1" applyBorder="1" applyAlignment="1">
      <alignment horizontal="center" vertical="center" wrapText="1"/>
    </xf>
    <xf numFmtId="0" fontId="30" fillId="79" borderId="10" xfId="0" applyFont="1" applyFill="1" applyBorder="1" applyAlignment="1">
      <alignment horizontal="center" vertical="center" wrapText="1"/>
    </xf>
    <xf numFmtId="0" fontId="30" fillId="79" borderId="28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49" fontId="23" fillId="0" borderId="60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5" fillId="0" borderId="10" xfId="136" applyNumberFormat="1" applyFont="1" applyBorder="1" applyAlignment="1">
      <alignment horizontal="center"/>
    </xf>
    <xf numFmtId="49" fontId="15" fillId="0" borderId="10" xfId="136" applyNumberFormat="1" applyFont="1" applyBorder="1" applyAlignment="1">
      <alignment horizontal="center"/>
    </xf>
    <xf numFmtId="0" fontId="15" fillId="0" borderId="25" xfId="136" applyNumberFormat="1" applyFont="1" applyBorder="1" applyAlignment="1">
      <alignment horizontal="center"/>
    </xf>
    <xf numFmtId="0" fontId="15" fillId="0" borderId="41" xfId="136" applyNumberFormat="1" applyFont="1" applyBorder="1" applyAlignment="1">
      <alignment horizontal="center"/>
    </xf>
    <xf numFmtId="0" fontId="15" fillId="0" borderId="13" xfId="136" applyNumberFormat="1" applyFont="1" applyBorder="1" applyAlignment="1">
      <alignment horizontal="center"/>
    </xf>
    <xf numFmtId="0" fontId="55" fillId="0" borderId="25" xfId="136" applyFont="1" applyBorder="1" applyAlignment="1">
      <alignment horizontal="center" vertical="center" wrapText="1"/>
    </xf>
    <xf numFmtId="0" fontId="55" fillId="0" borderId="89" xfId="136" applyFont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30" fillId="0" borderId="87" xfId="136" applyFont="1" applyBorder="1" applyAlignment="1">
      <alignment horizontal="center" vertical="center"/>
    </xf>
    <xf numFmtId="0" fontId="30" fillId="0" borderId="88" xfId="136" applyFont="1" applyBorder="1" applyAlignment="1">
      <alignment horizontal="center" vertical="center"/>
    </xf>
    <xf numFmtId="0" fontId="55" fillId="0" borderId="25" xfId="136" applyFont="1" applyBorder="1" applyAlignment="1">
      <alignment horizontal="center" vertical="center"/>
    </xf>
    <xf numFmtId="0" fontId="55" fillId="0" borderId="13" xfId="136" applyFont="1" applyBorder="1" applyAlignment="1">
      <alignment horizontal="center" vertical="center"/>
    </xf>
    <xf numFmtId="49" fontId="25" fillId="0" borderId="10" xfId="136" applyNumberFormat="1" applyBorder="1" applyAlignment="1">
      <alignment horizontal="center" vertical="top"/>
    </xf>
    <xf numFmtId="0" fontId="115" fillId="0" borderId="25" xfId="136" applyFont="1" applyBorder="1" applyAlignment="1">
      <alignment horizontal="left" vertical="top" wrapText="1" shrinkToFit="1"/>
    </xf>
    <xf numFmtId="0" fontId="115" fillId="0" borderId="41" xfId="136" applyFont="1" applyBorder="1" applyAlignment="1">
      <alignment horizontal="left" vertical="top" wrapText="1" shrinkToFit="1"/>
    </xf>
    <xf numFmtId="0" fontId="115" fillId="0" borderId="13" xfId="136" applyFont="1" applyBorder="1" applyAlignment="1">
      <alignment horizontal="left" vertical="top" wrapText="1" shrinkToFit="1"/>
    </xf>
    <xf numFmtId="49" fontId="25" fillId="0" borderId="10" xfId="136" applyNumberFormat="1" applyBorder="1" applyAlignment="1">
      <alignment horizontal="center"/>
    </xf>
    <xf numFmtId="49" fontId="56" fillId="0" borderId="25" xfId="136" applyNumberFormat="1" applyFont="1" applyBorder="1" applyAlignment="1">
      <alignment horizontal="center" vertical="center" wrapText="1"/>
    </xf>
    <xf numFmtId="49" fontId="56" fillId="0" borderId="13" xfId="136" applyNumberFormat="1" applyFont="1" applyBorder="1" applyAlignment="1">
      <alignment horizontal="center" vertical="center" wrapText="1"/>
    </xf>
    <xf numFmtId="0" fontId="55" fillId="80" borderId="17" xfId="0" applyNumberFormat="1" applyFont="1" applyFill="1" applyBorder="1" applyAlignment="1">
      <alignment horizontal="center" vertical="center" wrapText="1"/>
    </xf>
    <xf numFmtId="0" fontId="55" fillId="80" borderId="46" xfId="0" applyNumberFormat="1" applyFont="1" applyFill="1" applyBorder="1" applyAlignment="1">
      <alignment horizontal="center" vertical="center" wrapText="1"/>
    </xf>
    <xf numFmtId="0" fontId="55" fillId="80" borderId="11" xfId="0" applyNumberFormat="1" applyFont="1" applyFill="1" applyBorder="1" applyAlignment="1">
      <alignment horizontal="center" vertical="center" wrapText="1"/>
    </xf>
    <xf numFmtId="0" fontId="55" fillId="80" borderId="39" xfId="0" applyNumberFormat="1" applyFont="1" applyFill="1" applyBorder="1" applyAlignment="1">
      <alignment horizontal="center" vertical="center" wrapText="1"/>
    </xf>
    <xf numFmtId="0" fontId="55" fillId="80" borderId="63" xfId="0" applyNumberFormat="1" applyFont="1" applyFill="1" applyBorder="1" applyAlignment="1">
      <alignment horizontal="center" vertical="center" wrapText="1"/>
    </xf>
    <xf numFmtId="49" fontId="15" fillId="0" borderId="64" xfId="0" applyNumberFormat="1" applyFont="1" applyFill="1" applyBorder="1" applyAlignment="1">
      <alignment horizontal="center"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center" vertical="center" wrapText="1"/>
    </xf>
    <xf numFmtId="49" fontId="15" fillId="0" borderId="49" xfId="0" applyNumberFormat="1" applyFont="1" applyFill="1" applyBorder="1" applyAlignment="1">
      <alignment horizontal="center" vertical="center" wrapText="1"/>
    </xf>
    <xf numFmtId="49" fontId="15" fillId="0" borderId="50" xfId="0" applyNumberFormat="1" applyFont="1" applyFill="1" applyBorder="1" applyAlignment="1">
      <alignment horizontal="center" vertical="center" wrapText="1"/>
    </xf>
    <xf numFmtId="49" fontId="15" fillId="0" borderId="51" xfId="0" applyNumberFormat="1" applyFont="1" applyFill="1" applyBorder="1" applyAlignment="1">
      <alignment horizontal="center" vertical="center" wrapText="1"/>
    </xf>
    <xf numFmtId="0" fontId="6" fillId="0" borderId="64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49" fontId="13" fillId="0" borderId="49" xfId="0" applyNumberFormat="1" applyFont="1" applyFill="1" applyBorder="1" applyAlignment="1">
      <alignment vertical="center" wrapText="1"/>
    </xf>
    <xf numFmtId="49" fontId="13" fillId="0" borderId="24" xfId="0" applyNumberFormat="1" applyFont="1" applyFill="1" applyBorder="1" applyAlignment="1">
      <alignment vertical="center" wrapText="1"/>
    </xf>
    <xf numFmtId="49" fontId="13" fillId="0" borderId="37" xfId="0" applyNumberFormat="1" applyFont="1" applyFill="1" applyBorder="1" applyAlignment="1">
      <alignment vertical="center" wrapText="1"/>
    </xf>
    <xf numFmtId="49" fontId="65" fillId="0" borderId="53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49" fontId="65" fillId="0" borderId="97" xfId="0" applyNumberFormat="1" applyFont="1" applyFill="1" applyBorder="1" applyAlignment="1">
      <alignment horizontal="center" vertical="center" wrapText="1"/>
    </xf>
    <xf numFmtId="0" fontId="55" fillId="80" borderId="33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49" fontId="15" fillId="0" borderId="94" xfId="0" applyNumberFormat="1" applyFont="1" applyFill="1" applyBorder="1" applyAlignment="1">
      <alignment horizontal="center" vertical="center" wrapText="1"/>
    </xf>
    <xf numFmtId="49" fontId="15" fillId="0" borderId="95" xfId="0" applyNumberFormat="1" applyFont="1" applyFill="1" applyBorder="1" applyAlignment="1">
      <alignment horizontal="center" vertical="center" wrapText="1"/>
    </xf>
    <xf numFmtId="49" fontId="15" fillId="0" borderId="96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112" applyFont="1" applyAlignment="1">
      <alignment horizontal="center" wrapText="1"/>
    </xf>
    <xf numFmtId="0" fontId="59" fillId="0" borderId="10" xfId="112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49" fontId="29" fillId="0" borderId="46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49" fontId="129" fillId="0" borderId="0" xfId="139" applyNumberFormat="1" applyFont="1" applyAlignment="1">
      <alignment horizontal="center" vertical="center" wrapText="1"/>
    </xf>
    <xf numFmtId="49" fontId="128" fillId="0" borderId="20" xfId="139" applyNumberFormat="1" applyFont="1" applyBorder="1" applyAlignment="1">
      <alignment horizontal="center" vertical="top" wrapText="1"/>
    </xf>
    <xf numFmtId="49" fontId="1" fillId="0" borderId="0" xfId="139" applyNumberFormat="1" applyFill="1" applyBorder="1" applyAlignment="1">
      <alignment horizontal="left" vertical="top" wrapText="1"/>
    </xf>
    <xf numFmtId="0" fontId="50" fillId="0" borderId="0" xfId="0" applyNumberFormat="1" applyFont="1" applyBorder="1" applyAlignment="1">
      <alignment horizontal="center" vertical="center" wrapText="1"/>
    </xf>
    <xf numFmtId="0" fontId="121" fillId="0" borderId="0" xfId="0" applyFont="1" applyAlignment="1">
      <alignment horizontal="center" vertical="center" wrapText="1"/>
    </xf>
    <xf numFmtId="164" fontId="130" fillId="0" borderId="0" xfId="0" applyNumberFormat="1" applyFont="1" applyBorder="1" applyAlignment="1">
      <alignment horizontal="center" vertical="center"/>
    </xf>
    <xf numFmtId="0" fontId="130" fillId="0" borderId="0" xfId="0" applyFont="1" applyAlignment="1">
      <alignment horizontal="center"/>
    </xf>
    <xf numFmtId="0" fontId="131" fillId="0" borderId="0" xfId="0" applyFont="1" applyAlignment="1">
      <alignment horizontal="center" wrapText="1"/>
    </xf>
    <xf numFmtId="0" fontId="57" fillId="0" borderId="0" xfId="0" applyFont="1" applyBorder="1" applyAlignment="1">
      <alignment horizontal="center" vertical="center" wrapText="1"/>
    </xf>
    <xf numFmtId="0" fontId="135" fillId="0" borderId="20" xfId="0" applyNumberFormat="1" applyFont="1" applyBorder="1" applyAlignment="1">
      <alignment horizontal="center" vertical="top"/>
    </xf>
    <xf numFmtId="0" fontId="60" fillId="0" borderId="10" xfId="0" applyFont="1" applyBorder="1" applyAlignment="1">
      <alignment vertical="center" wrapText="1"/>
    </xf>
    <xf numFmtId="0" fontId="60" fillId="0" borderId="10" xfId="0" applyFont="1" applyBorder="1" applyAlignment="1">
      <alignment horizontal="center" vertical="center"/>
    </xf>
    <xf numFmtId="0" fontId="136" fillId="0" borderId="10" xfId="0" applyNumberFormat="1" applyFont="1" applyBorder="1" applyAlignment="1">
      <alignment horizontal="center" vertical="center"/>
    </xf>
    <xf numFmtId="0" fontId="137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60" fillId="0" borderId="14" xfId="0" applyFont="1" applyBorder="1" applyAlignment="1">
      <alignment vertical="center" wrapText="1"/>
    </xf>
    <xf numFmtId="0" fontId="60" fillId="0" borderId="14" xfId="0" applyFont="1" applyBorder="1" applyAlignment="1">
      <alignment horizontal="center" vertical="center"/>
    </xf>
    <xf numFmtId="0" fontId="137" fillId="0" borderId="14" xfId="0" applyNumberFormat="1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/>
    </xf>
    <xf numFmtId="0" fontId="138" fillId="0" borderId="0" xfId="0" applyNumberFormat="1" applyFont="1" applyAlignment="1">
      <alignment vertical="top"/>
    </xf>
    <xf numFmtId="0" fontId="138" fillId="0" borderId="0" xfId="0" applyNumberFormat="1" applyFont="1" applyAlignment="1">
      <alignment horizontal="center" vertical="top"/>
    </xf>
    <xf numFmtId="0" fontId="15" fillId="0" borderId="13" xfId="0" applyFont="1" applyBorder="1" applyAlignment="1">
      <alignment vertical="center"/>
    </xf>
    <xf numFmtId="0" fontId="15" fillId="79" borderId="10" xfId="0" applyFont="1" applyFill="1" applyBorder="1" applyAlignment="1">
      <alignment vertical="center"/>
    </xf>
    <xf numFmtId="0" fontId="15" fillId="0" borderId="10" xfId="0" applyFont="1" applyBorder="1" applyAlignment="1">
      <alignment vertical="center"/>
    </xf>
  </cellXfs>
  <cellStyles count="140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 6" xfId="139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60" zoomScaleNormal="60" workbookViewId="0">
      <selection activeCell="N9" sqref="N9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417" t="s">
        <v>39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1" customFormat="1" ht="41.25" customHeight="1">
      <c r="A2" s="420" t="s">
        <v>40</v>
      </c>
      <c r="B2" s="420" t="s">
        <v>41</v>
      </c>
      <c r="C2" s="422" t="s">
        <v>243</v>
      </c>
      <c r="D2" s="423"/>
      <c r="E2" s="423"/>
      <c r="F2" s="423"/>
      <c r="G2" s="423"/>
      <c r="H2" s="424"/>
      <c r="I2" s="425" t="s">
        <v>317</v>
      </c>
      <c r="J2" s="425"/>
      <c r="K2" s="425"/>
      <c r="L2" s="425"/>
      <c r="M2" s="425"/>
      <c r="N2" s="425"/>
    </row>
    <row r="3" spans="1:14" s="2" customFormat="1" ht="98.25" customHeight="1" thickBot="1">
      <c r="A3" s="421"/>
      <c r="B3" s="421"/>
      <c r="C3" s="353" t="s">
        <v>42</v>
      </c>
      <c r="D3" s="353" t="s">
        <v>43</v>
      </c>
      <c r="E3" s="353" t="s">
        <v>44</v>
      </c>
      <c r="F3" s="35" t="s">
        <v>45</v>
      </c>
      <c r="G3" s="353" t="s">
        <v>46</v>
      </c>
      <c r="H3" s="353" t="s">
        <v>47</v>
      </c>
      <c r="I3" s="36" t="s">
        <v>42</v>
      </c>
      <c r="J3" s="36" t="s">
        <v>43</v>
      </c>
      <c r="K3" s="36" t="s">
        <v>44</v>
      </c>
      <c r="L3" s="36" t="s">
        <v>48</v>
      </c>
      <c r="M3" s="36" t="s">
        <v>46</v>
      </c>
      <c r="N3" s="36" t="s">
        <v>47</v>
      </c>
    </row>
    <row r="4" spans="1:14" ht="28.5" customHeight="1" thickTop="1">
      <c r="A4" s="37">
        <v>1</v>
      </c>
      <c r="B4" s="38" t="s">
        <v>2</v>
      </c>
      <c r="C4" s="39">
        <v>0</v>
      </c>
      <c r="D4" s="39">
        <v>65</v>
      </c>
      <c r="E4" s="39">
        <v>4460</v>
      </c>
      <c r="F4" s="40">
        <f>C4+D4+E4</f>
        <v>4525</v>
      </c>
      <c r="G4" s="41">
        <v>2968</v>
      </c>
      <c r="H4" s="240">
        <v>233</v>
      </c>
      <c r="I4" s="42">
        <v>2</v>
      </c>
      <c r="J4" s="42">
        <v>72</v>
      </c>
      <c r="K4" s="42">
        <v>4811</v>
      </c>
      <c r="L4" s="43">
        <f t="shared" ref="L4:L21" si="0">I4+J4+K4</f>
        <v>4885</v>
      </c>
      <c r="M4" s="44">
        <v>3081</v>
      </c>
      <c r="N4" s="44">
        <v>265</v>
      </c>
    </row>
    <row r="5" spans="1:14" ht="28.5" customHeight="1">
      <c r="A5" s="150">
        <v>2</v>
      </c>
      <c r="B5" s="151" t="s">
        <v>3</v>
      </c>
      <c r="C5" s="152">
        <v>4</v>
      </c>
      <c r="D5" s="152">
        <v>27</v>
      </c>
      <c r="E5" s="153">
        <v>2197</v>
      </c>
      <c r="F5" s="154">
        <f t="shared" ref="F5:F21" si="1">C5+D5+E5</f>
        <v>2228</v>
      </c>
      <c r="G5" s="154">
        <v>1324</v>
      </c>
      <c r="H5" s="156">
        <v>167</v>
      </c>
      <c r="I5" s="155">
        <v>4</v>
      </c>
      <c r="J5" s="155">
        <v>29</v>
      </c>
      <c r="K5" s="203">
        <v>2300</v>
      </c>
      <c r="L5" s="154">
        <f t="shared" si="0"/>
        <v>2333</v>
      </c>
      <c r="M5" s="156">
        <v>1361</v>
      </c>
      <c r="N5" s="156">
        <v>179</v>
      </c>
    </row>
    <row r="6" spans="1:14" ht="28.5" customHeight="1">
      <c r="A6" s="25">
        <v>3</v>
      </c>
      <c r="B6" s="45" t="s">
        <v>4</v>
      </c>
      <c r="C6" s="46">
        <v>12</v>
      </c>
      <c r="D6" s="46">
        <v>50</v>
      </c>
      <c r="E6" s="46">
        <v>5674</v>
      </c>
      <c r="F6" s="47">
        <f t="shared" si="1"/>
        <v>5736</v>
      </c>
      <c r="G6" s="48">
        <v>3603</v>
      </c>
      <c r="H6" s="34">
        <v>330</v>
      </c>
      <c r="I6" s="49">
        <v>14</v>
      </c>
      <c r="J6" s="49">
        <v>58</v>
      </c>
      <c r="K6" s="42">
        <v>6003</v>
      </c>
      <c r="L6" s="50">
        <f t="shared" si="0"/>
        <v>6075</v>
      </c>
      <c r="M6" s="51">
        <v>3721</v>
      </c>
      <c r="N6" s="51">
        <v>351</v>
      </c>
    </row>
    <row r="7" spans="1:14" ht="28.5" customHeight="1">
      <c r="A7" s="150">
        <v>4</v>
      </c>
      <c r="B7" s="151" t="s">
        <v>5</v>
      </c>
      <c r="C7" s="152">
        <v>6</v>
      </c>
      <c r="D7" s="152">
        <v>282</v>
      </c>
      <c r="E7" s="153">
        <v>15601</v>
      </c>
      <c r="F7" s="154">
        <f t="shared" si="1"/>
        <v>15889</v>
      </c>
      <c r="G7" s="154">
        <v>5271</v>
      </c>
      <c r="H7" s="156">
        <v>637</v>
      </c>
      <c r="I7" s="155">
        <v>7</v>
      </c>
      <c r="J7" s="155">
        <v>295</v>
      </c>
      <c r="K7" s="203">
        <v>16258</v>
      </c>
      <c r="L7" s="154">
        <f t="shared" si="0"/>
        <v>16560</v>
      </c>
      <c r="M7" s="156">
        <v>5455</v>
      </c>
      <c r="N7" s="156">
        <v>683</v>
      </c>
    </row>
    <row r="8" spans="1:14" ht="28.5" customHeight="1">
      <c r="A8" s="25">
        <v>5</v>
      </c>
      <c r="B8" s="45" t="s">
        <v>6</v>
      </c>
      <c r="C8" s="46">
        <v>9</v>
      </c>
      <c r="D8" s="46">
        <v>106</v>
      </c>
      <c r="E8" s="46">
        <v>9253</v>
      </c>
      <c r="F8" s="47">
        <f t="shared" si="1"/>
        <v>9368</v>
      </c>
      <c r="G8" s="48">
        <v>7036</v>
      </c>
      <c r="H8" s="34">
        <v>468</v>
      </c>
      <c r="I8" s="49">
        <v>12</v>
      </c>
      <c r="J8" s="49">
        <v>114</v>
      </c>
      <c r="K8" s="42">
        <v>9696</v>
      </c>
      <c r="L8" s="50">
        <f t="shared" si="0"/>
        <v>9822</v>
      </c>
      <c r="M8" s="51">
        <v>7270</v>
      </c>
      <c r="N8" s="51">
        <v>513</v>
      </c>
    </row>
    <row r="9" spans="1:14" ht="28.5" customHeight="1">
      <c r="A9" s="150">
        <v>6</v>
      </c>
      <c r="B9" s="151" t="s">
        <v>7</v>
      </c>
      <c r="C9" s="152">
        <v>11</v>
      </c>
      <c r="D9" s="152">
        <v>152</v>
      </c>
      <c r="E9" s="153">
        <v>13907</v>
      </c>
      <c r="F9" s="154">
        <f t="shared" si="1"/>
        <v>14070</v>
      </c>
      <c r="G9" s="154">
        <v>7250</v>
      </c>
      <c r="H9" s="156">
        <v>708</v>
      </c>
      <c r="I9" s="155">
        <v>12</v>
      </c>
      <c r="J9" s="155">
        <v>168</v>
      </c>
      <c r="K9" s="203">
        <v>14586</v>
      </c>
      <c r="L9" s="154">
        <f t="shared" si="0"/>
        <v>14766</v>
      </c>
      <c r="M9" s="156">
        <v>7526</v>
      </c>
      <c r="N9" s="156">
        <v>757</v>
      </c>
    </row>
    <row r="10" spans="1:14" ht="28.5" customHeight="1">
      <c r="A10" s="25">
        <v>7</v>
      </c>
      <c r="B10" s="45" t="s">
        <v>8</v>
      </c>
      <c r="C10" s="46">
        <v>2</v>
      </c>
      <c r="D10" s="46">
        <v>99</v>
      </c>
      <c r="E10" s="46">
        <v>4841</v>
      </c>
      <c r="F10" s="47">
        <f t="shared" si="1"/>
        <v>4942</v>
      </c>
      <c r="G10" s="48">
        <v>3826</v>
      </c>
      <c r="H10" s="34">
        <v>361</v>
      </c>
      <c r="I10" s="49">
        <v>5</v>
      </c>
      <c r="J10" s="49">
        <v>106</v>
      </c>
      <c r="K10" s="42">
        <v>5114</v>
      </c>
      <c r="L10" s="50">
        <f t="shared" si="0"/>
        <v>5225</v>
      </c>
      <c r="M10" s="51">
        <v>3948</v>
      </c>
      <c r="N10" s="51">
        <v>399</v>
      </c>
    </row>
    <row r="11" spans="1:14" ht="28.5" customHeight="1">
      <c r="A11" s="150">
        <v>8</v>
      </c>
      <c r="B11" s="151" t="s">
        <v>9</v>
      </c>
      <c r="C11" s="152">
        <v>2</v>
      </c>
      <c r="D11" s="152">
        <v>75</v>
      </c>
      <c r="E11" s="153">
        <v>5050</v>
      </c>
      <c r="F11" s="154">
        <f t="shared" si="1"/>
        <v>5127</v>
      </c>
      <c r="G11" s="154">
        <v>4020</v>
      </c>
      <c r="H11" s="156">
        <v>242</v>
      </c>
      <c r="I11" s="155">
        <v>5</v>
      </c>
      <c r="J11" s="155">
        <v>79</v>
      </c>
      <c r="K11" s="203">
        <v>5332</v>
      </c>
      <c r="L11" s="154">
        <f t="shared" si="0"/>
        <v>5416</v>
      </c>
      <c r="M11" s="156">
        <v>4172</v>
      </c>
      <c r="N11" s="156">
        <v>260</v>
      </c>
    </row>
    <row r="12" spans="1:14" ht="28.5" customHeight="1">
      <c r="A12" s="25">
        <v>9</v>
      </c>
      <c r="B12" s="45" t="s">
        <v>10</v>
      </c>
      <c r="C12" s="46">
        <v>4</v>
      </c>
      <c r="D12" s="46">
        <v>77</v>
      </c>
      <c r="E12" s="46">
        <v>5732</v>
      </c>
      <c r="F12" s="47">
        <f t="shared" si="1"/>
        <v>5813</v>
      </c>
      <c r="G12" s="48">
        <v>3700</v>
      </c>
      <c r="H12" s="34">
        <v>310</v>
      </c>
      <c r="I12" s="49">
        <v>6</v>
      </c>
      <c r="J12" s="49">
        <v>84</v>
      </c>
      <c r="K12" s="42">
        <v>6036</v>
      </c>
      <c r="L12" s="50">
        <f t="shared" si="0"/>
        <v>6126</v>
      </c>
      <c r="M12" s="51">
        <v>3830</v>
      </c>
      <c r="N12" s="51">
        <v>339</v>
      </c>
    </row>
    <row r="13" spans="1:14" ht="28.5" customHeight="1">
      <c r="A13" s="150">
        <v>10</v>
      </c>
      <c r="B13" s="151" t="s">
        <v>11</v>
      </c>
      <c r="C13" s="152">
        <v>4</v>
      </c>
      <c r="D13" s="152">
        <v>38</v>
      </c>
      <c r="E13" s="153">
        <v>2148</v>
      </c>
      <c r="F13" s="154">
        <f t="shared" si="1"/>
        <v>2190</v>
      </c>
      <c r="G13" s="154">
        <v>1202</v>
      </c>
      <c r="H13" s="156">
        <v>95</v>
      </c>
      <c r="I13" s="155">
        <v>6</v>
      </c>
      <c r="J13" s="155">
        <v>38</v>
      </c>
      <c r="K13" s="203">
        <v>2278</v>
      </c>
      <c r="L13" s="154">
        <f t="shared" si="0"/>
        <v>2322</v>
      </c>
      <c r="M13" s="156">
        <v>1244</v>
      </c>
      <c r="N13" s="156">
        <v>111</v>
      </c>
    </row>
    <row r="14" spans="1:14" ht="28.5" customHeight="1">
      <c r="A14" s="25">
        <v>11</v>
      </c>
      <c r="B14" s="45" t="s">
        <v>12</v>
      </c>
      <c r="C14" s="46">
        <v>3</v>
      </c>
      <c r="D14" s="46">
        <v>64</v>
      </c>
      <c r="E14" s="46">
        <v>4017</v>
      </c>
      <c r="F14" s="47">
        <f t="shared" si="1"/>
        <v>4084</v>
      </c>
      <c r="G14" s="48">
        <v>2048</v>
      </c>
      <c r="H14" s="34">
        <v>194</v>
      </c>
      <c r="I14" s="49">
        <v>4</v>
      </c>
      <c r="J14" s="49">
        <v>69</v>
      </c>
      <c r="K14" s="42">
        <v>4235</v>
      </c>
      <c r="L14" s="50">
        <f t="shared" si="0"/>
        <v>4308</v>
      </c>
      <c r="M14" s="51">
        <v>2121</v>
      </c>
      <c r="N14" s="51">
        <v>216</v>
      </c>
    </row>
    <row r="15" spans="1:14" ht="28.5" customHeight="1">
      <c r="A15" s="150">
        <v>12</v>
      </c>
      <c r="B15" s="151" t="s">
        <v>13</v>
      </c>
      <c r="C15" s="152">
        <v>3</v>
      </c>
      <c r="D15" s="152">
        <v>71</v>
      </c>
      <c r="E15" s="153">
        <v>5097</v>
      </c>
      <c r="F15" s="154">
        <f t="shared" si="1"/>
        <v>5171</v>
      </c>
      <c r="G15" s="154">
        <v>2865</v>
      </c>
      <c r="H15" s="156">
        <v>427</v>
      </c>
      <c r="I15" s="155">
        <v>4</v>
      </c>
      <c r="J15" s="155">
        <v>80</v>
      </c>
      <c r="K15" s="203">
        <v>5402</v>
      </c>
      <c r="L15" s="154">
        <f t="shared" si="0"/>
        <v>5486</v>
      </c>
      <c r="M15" s="156">
        <v>2967</v>
      </c>
      <c r="N15" s="156">
        <v>461</v>
      </c>
    </row>
    <row r="16" spans="1:14" ht="28.5" customHeight="1">
      <c r="A16" s="25">
        <v>13</v>
      </c>
      <c r="B16" s="45" t="s">
        <v>14</v>
      </c>
      <c r="C16" s="46">
        <v>1</v>
      </c>
      <c r="D16" s="46">
        <v>35</v>
      </c>
      <c r="E16" s="46">
        <v>2609</v>
      </c>
      <c r="F16" s="47">
        <f t="shared" si="1"/>
        <v>2645</v>
      </c>
      <c r="G16" s="48">
        <v>1224</v>
      </c>
      <c r="H16" s="34">
        <v>96</v>
      </c>
      <c r="I16" s="49">
        <v>3</v>
      </c>
      <c r="J16" s="49">
        <v>38</v>
      </c>
      <c r="K16" s="42">
        <v>2782</v>
      </c>
      <c r="L16" s="50">
        <f t="shared" si="0"/>
        <v>2823</v>
      </c>
      <c r="M16" s="51">
        <v>1259</v>
      </c>
      <c r="N16" s="51">
        <v>106</v>
      </c>
    </row>
    <row r="17" spans="1:14" ht="28.5" customHeight="1">
      <c r="A17" s="150">
        <v>14</v>
      </c>
      <c r="B17" s="151" t="s">
        <v>15</v>
      </c>
      <c r="C17" s="152">
        <v>3</v>
      </c>
      <c r="D17" s="152">
        <v>57</v>
      </c>
      <c r="E17" s="153">
        <v>3360</v>
      </c>
      <c r="F17" s="154">
        <f t="shared" si="1"/>
        <v>3420</v>
      </c>
      <c r="G17" s="154">
        <v>2253</v>
      </c>
      <c r="H17" s="156">
        <v>221</v>
      </c>
      <c r="I17" s="155">
        <v>4</v>
      </c>
      <c r="J17" s="155">
        <v>62</v>
      </c>
      <c r="K17" s="203">
        <v>3578</v>
      </c>
      <c r="L17" s="154">
        <f t="shared" si="0"/>
        <v>3644</v>
      </c>
      <c r="M17" s="156">
        <v>2352</v>
      </c>
      <c r="N17" s="156">
        <v>242</v>
      </c>
    </row>
    <row r="18" spans="1:14" ht="28.5" customHeight="1">
      <c r="A18" s="25">
        <v>15</v>
      </c>
      <c r="B18" s="45" t="s">
        <v>16</v>
      </c>
      <c r="C18" s="46">
        <v>0</v>
      </c>
      <c r="D18" s="46">
        <v>47</v>
      </c>
      <c r="E18" s="46">
        <v>3130</v>
      </c>
      <c r="F18" s="47">
        <f t="shared" si="1"/>
        <v>3177</v>
      </c>
      <c r="G18" s="48">
        <v>1604</v>
      </c>
      <c r="H18" s="34">
        <v>205</v>
      </c>
      <c r="I18" s="49">
        <v>0</v>
      </c>
      <c r="J18" s="49">
        <v>52</v>
      </c>
      <c r="K18" s="42">
        <v>3311</v>
      </c>
      <c r="L18" s="50">
        <f t="shared" si="0"/>
        <v>3363</v>
      </c>
      <c r="M18" s="51">
        <v>1665</v>
      </c>
      <c r="N18" s="51">
        <v>231</v>
      </c>
    </row>
    <row r="19" spans="1:14" ht="28.5" customHeight="1">
      <c r="A19" s="150">
        <v>16</v>
      </c>
      <c r="B19" s="151" t="s">
        <v>17</v>
      </c>
      <c r="C19" s="152">
        <v>0</v>
      </c>
      <c r="D19" s="152">
        <v>74</v>
      </c>
      <c r="E19" s="153">
        <v>9191</v>
      </c>
      <c r="F19" s="154">
        <f t="shared" si="1"/>
        <v>9265</v>
      </c>
      <c r="G19" s="154">
        <v>1695</v>
      </c>
      <c r="H19" s="156">
        <v>138</v>
      </c>
      <c r="I19" s="155">
        <v>1</v>
      </c>
      <c r="J19" s="155">
        <v>82</v>
      </c>
      <c r="K19" s="203">
        <v>9510</v>
      </c>
      <c r="L19" s="154">
        <f t="shared" si="0"/>
        <v>9593</v>
      </c>
      <c r="M19" s="156">
        <v>1739</v>
      </c>
      <c r="N19" s="156">
        <v>149</v>
      </c>
    </row>
    <row r="20" spans="1:14" ht="28.5" customHeight="1">
      <c r="A20" s="25">
        <v>17</v>
      </c>
      <c r="B20" s="45" t="s">
        <v>18</v>
      </c>
      <c r="C20" s="46">
        <v>0</v>
      </c>
      <c r="D20" s="46">
        <v>79</v>
      </c>
      <c r="E20" s="46">
        <v>5136</v>
      </c>
      <c r="F20" s="47">
        <f t="shared" si="1"/>
        <v>5215</v>
      </c>
      <c r="G20" s="48">
        <v>5049</v>
      </c>
      <c r="H20" s="34">
        <v>477</v>
      </c>
      <c r="I20" s="49">
        <v>0</v>
      </c>
      <c r="J20" s="49">
        <v>85</v>
      </c>
      <c r="K20" s="42">
        <v>5431</v>
      </c>
      <c r="L20" s="50">
        <f t="shared" si="0"/>
        <v>5516</v>
      </c>
      <c r="M20" s="51">
        <v>5225</v>
      </c>
      <c r="N20" s="51">
        <v>526</v>
      </c>
    </row>
    <row r="21" spans="1:14" ht="28.5" customHeight="1">
      <c r="A21" s="150">
        <v>18</v>
      </c>
      <c r="B21" s="151" t="s">
        <v>19</v>
      </c>
      <c r="C21" s="152">
        <v>1</v>
      </c>
      <c r="D21" s="152">
        <v>82</v>
      </c>
      <c r="E21" s="153">
        <v>6656</v>
      </c>
      <c r="F21" s="154">
        <f t="shared" si="1"/>
        <v>6739</v>
      </c>
      <c r="G21" s="154">
        <v>4057</v>
      </c>
      <c r="H21" s="156">
        <v>349</v>
      </c>
      <c r="I21" s="155">
        <v>5</v>
      </c>
      <c r="J21" s="155">
        <v>84</v>
      </c>
      <c r="K21" s="203">
        <v>7052</v>
      </c>
      <c r="L21" s="154">
        <f t="shared" si="0"/>
        <v>7141</v>
      </c>
      <c r="M21" s="156">
        <v>4204</v>
      </c>
      <c r="N21" s="156">
        <v>380</v>
      </c>
    </row>
    <row r="22" spans="1:14" s="3" customFormat="1" ht="39.75" customHeight="1">
      <c r="A22" s="418" t="s">
        <v>0</v>
      </c>
      <c r="B22" s="419"/>
      <c r="C22" s="52">
        <f t="shared" ref="C22:N22" si="2">SUM(C4:C21)</f>
        <v>65</v>
      </c>
      <c r="D22" s="52">
        <f t="shared" si="2"/>
        <v>1480</v>
      </c>
      <c r="E22" s="52">
        <f t="shared" si="2"/>
        <v>108059</v>
      </c>
      <c r="F22" s="52">
        <f t="shared" si="2"/>
        <v>109604</v>
      </c>
      <c r="G22" s="52">
        <f t="shared" si="2"/>
        <v>60995</v>
      </c>
      <c r="H22" s="52">
        <f t="shared" si="2"/>
        <v>5658</v>
      </c>
      <c r="I22" s="99">
        <f t="shared" si="2"/>
        <v>94</v>
      </c>
      <c r="J22" s="99">
        <f t="shared" si="2"/>
        <v>1595</v>
      </c>
      <c r="K22" s="99">
        <f t="shared" si="2"/>
        <v>113715</v>
      </c>
      <c r="L22" s="99">
        <f t="shared" si="2"/>
        <v>115404</v>
      </c>
      <c r="M22" s="99">
        <f t="shared" si="2"/>
        <v>63140</v>
      </c>
      <c r="N22" s="99">
        <f t="shared" si="2"/>
        <v>6168</v>
      </c>
    </row>
    <row r="23" spans="1:14" ht="20.25" customHeight="1">
      <c r="C23" s="124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1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D29" sqref="D29"/>
    </sheetView>
  </sheetViews>
  <sheetFormatPr defaultRowHeight="12.75"/>
  <cols>
    <col min="1" max="1" width="7.28515625" customWidth="1"/>
    <col min="2" max="2" width="32.28515625" customWidth="1"/>
    <col min="3" max="3" width="15.28515625" customWidth="1"/>
    <col min="4" max="4" width="10.85546875" customWidth="1"/>
    <col min="5" max="5" width="13.85546875" customWidth="1"/>
    <col min="6" max="6" width="12" customWidth="1"/>
    <col min="7" max="7" width="14.7109375" customWidth="1"/>
    <col min="8" max="8" width="15.7109375" customWidth="1"/>
    <col min="9" max="9" width="14.5703125" customWidth="1"/>
  </cols>
  <sheetData>
    <row r="1" spans="1:9" ht="56.25" customHeight="1">
      <c r="B1" s="555" t="s">
        <v>263</v>
      </c>
      <c r="C1" s="556"/>
      <c r="D1" s="556"/>
      <c r="E1" s="556"/>
      <c r="F1" s="556"/>
      <c r="G1" s="556"/>
      <c r="H1" s="556"/>
      <c r="I1" s="556"/>
    </row>
    <row r="2" spans="1:9" s="4" customFormat="1" ht="77.45" customHeight="1">
      <c r="A2" s="256" t="s">
        <v>78</v>
      </c>
      <c r="B2" s="340" t="s">
        <v>41</v>
      </c>
      <c r="C2" s="256" t="s">
        <v>264</v>
      </c>
      <c r="D2" s="256" t="s">
        <v>265</v>
      </c>
      <c r="E2" s="256" t="s">
        <v>185</v>
      </c>
      <c r="F2" s="256" t="s">
        <v>266</v>
      </c>
      <c r="G2" s="256" t="s">
        <v>267</v>
      </c>
      <c r="H2" s="256" t="s">
        <v>268</v>
      </c>
      <c r="I2" s="256" t="s">
        <v>269</v>
      </c>
    </row>
    <row r="3" spans="1:9" ht="18">
      <c r="A3" s="37" t="s">
        <v>91</v>
      </c>
      <c r="B3" s="38" t="s">
        <v>142</v>
      </c>
      <c r="C3" s="67">
        <v>6</v>
      </c>
      <c r="D3" s="67"/>
      <c r="E3" s="67">
        <v>3</v>
      </c>
      <c r="F3" s="67">
        <v>1</v>
      </c>
      <c r="G3" s="67">
        <v>1139</v>
      </c>
      <c r="H3" s="67">
        <v>96</v>
      </c>
      <c r="I3" s="67">
        <v>3</v>
      </c>
    </row>
    <row r="4" spans="1:9" ht="18">
      <c r="A4" s="150" t="s">
        <v>92</v>
      </c>
      <c r="B4" s="151" t="s">
        <v>143</v>
      </c>
      <c r="C4" s="172">
        <v>2</v>
      </c>
      <c r="D4" s="172"/>
      <c r="E4" s="172"/>
      <c r="F4" s="172">
        <v>23</v>
      </c>
      <c r="G4" s="172">
        <v>267</v>
      </c>
      <c r="H4" s="172">
        <v>91</v>
      </c>
      <c r="I4" s="172">
        <v>2</v>
      </c>
    </row>
    <row r="5" spans="1:9" ht="18">
      <c r="A5" s="25" t="s">
        <v>93</v>
      </c>
      <c r="B5" s="45" t="s">
        <v>144</v>
      </c>
      <c r="C5" s="239">
        <v>34</v>
      </c>
      <c r="D5" s="53">
        <v>1</v>
      </c>
      <c r="E5" s="53"/>
      <c r="F5" s="53">
        <v>10</v>
      </c>
      <c r="G5" s="53">
        <v>819</v>
      </c>
      <c r="H5" s="53">
        <v>278</v>
      </c>
      <c r="I5" s="53">
        <v>4</v>
      </c>
    </row>
    <row r="6" spans="1:9" ht="18">
      <c r="A6" s="150" t="s">
        <v>94</v>
      </c>
      <c r="B6" s="151" t="s">
        <v>145</v>
      </c>
      <c r="C6" s="172">
        <v>10</v>
      </c>
      <c r="D6" s="172">
        <v>2</v>
      </c>
      <c r="E6" s="172">
        <v>3</v>
      </c>
      <c r="F6" s="172">
        <v>1</v>
      </c>
      <c r="G6" s="172">
        <v>1115</v>
      </c>
      <c r="H6" s="172">
        <v>275</v>
      </c>
      <c r="I6" s="172">
        <v>7</v>
      </c>
    </row>
    <row r="7" spans="1:9" ht="18">
      <c r="A7" s="25" t="s">
        <v>95</v>
      </c>
      <c r="B7" s="45" t="s">
        <v>146</v>
      </c>
      <c r="C7" s="239">
        <v>10</v>
      </c>
      <c r="D7" s="53">
        <v>1</v>
      </c>
      <c r="E7" s="53"/>
      <c r="F7" s="53">
        <v>3</v>
      </c>
      <c r="G7" s="53">
        <v>1138</v>
      </c>
      <c r="H7" s="53">
        <v>613</v>
      </c>
      <c r="I7" s="53">
        <v>3</v>
      </c>
    </row>
    <row r="8" spans="1:9" ht="18">
      <c r="A8" s="150" t="s">
        <v>96</v>
      </c>
      <c r="B8" s="151" t="s">
        <v>147</v>
      </c>
      <c r="C8" s="172">
        <v>51</v>
      </c>
      <c r="D8" s="172"/>
      <c r="E8" s="172">
        <v>4</v>
      </c>
      <c r="F8" s="172">
        <v>8</v>
      </c>
      <c r="G8" s="172">
        <v>1552</v>
      </c>
      <c r="H8" s="172">
        <v>391</v>
      </c>
      <c r="I8" s="172">
        <v>6</v>
      </c>
    </row>
    <row r="9" spans="1:9" ht="18">
      <c r="A9" s="25" t="s">
        <v>97</v>
      </c>
      <c r="B9" s="45" t="s">
        <v>148</v>
      </c>
      <c r="C9" s="239">
        <v>11</v>
      </c>
      <c r="D9" s="53">
        <v>1</v>
      </c>
      <c r="E9" s="53">
        <v>8</v>
      </c>
      <c r="F9" s="53">
        <v>0</v>
      </c>
      <c r="G9" s="53">
        <v>1210</v>
      </c>
      <c r="H9" s="53">
        <v>184</v>
      </c>
      <c r="I9" s="53"/>
    </row>
    <row r="10" spans="1:9" ht="18">
      <c r="A10" s="150" t="s">
        <v>98</v>
      </c>
      <c r="B10" s="151" t="s">
        <v>149</v>
      </c>
      <c r="C10" s="172">
        <v>2</v>
      </c>
      <c r="D10" s="172"/>
      <c r="E10" s="172">
        <v>1</v>
      </c>
      <c r="F10" s="172">
        <v>2</v>
      </c>
      <c r="G10" s="172">
        <v>1401</v>
      </c>
      <c r="H10" s="172">
        <v>118</v>
      </c>
      <c r="I10" s="172">
        <v>1</v>
      </c>
    </row>
    <row r="11" spans="1:9" ht="18">
      <c r="A11" s="25" t="s">
        <v>99</v>
      </c>
      <c r="B11" s="45" t="s">
        <v>150</v>
      </c>
      <c r="C11" s="239">
        <v>6</v>
      </c>
      <c r="D11" s="53"/>
      <c r="E11" s="53">
        <v>1</v>
      </c>
      <c r="F11" s="53">
        <v>1</v>
      </c>
      <c r="G11" s="53">
        <v>746</v>
      </c>
      <c r="H11" s="53">
        <v>152</v>
      </c>
      <c r="I11" s="53">
        <v>4</v>
      </c>
    </row>
    <row r="12" spans="1:9" ht="18">
      <c r="A12" s="150" t="s">
        <v>100</v>
      </c>
      <c r="B12" s="151" t="s">
        <v>151</v>
      </c>
      <c r="C12" s="172">
        <v>2</v>
      </c>
      <c r="D12" s="172">
        <v>1</v>
      </c>
      <c r="E12" s="172">
        <v>1</v>
      </c>
      <c r="F12" s="172">
        <v>3</v>
      </c>
      <c r="G12" s="172">
        <v>319</v>
      </c>
      <c r="H12" s="172">
        <v>66</v>
      </c>
      <c r="I12" s="172">
        <v>3</v>
      </c>
    </row>
    <row r="13" spans="1:9" ht="18">
      <c r="A13" s="25" t="s">
        <v>101</v>
      </c>
      <c r="B13" s="45" t="s">
        <v>152</v>
      </c>
      <c r="C13" s="239">
        <v>3</v>
      </c>
      <c r="D13" s="53"/>
      <c r="E13" s="53"/>
      <c r="F13" s="53">
        <v>2</v>
      </c>
      <c r="G13" s="53">
        <v>355</v>
      </c>
      <c r="H13" s="53">
        <v>106</v>
      </c>
      <c r="I13" s="53">
        <v>2</v>
      </c>
    </row>
    <row r="14" spans="1:9" ht="18">
      <c r="A14" s="150" t="s">
        <v>102</v>
      </c>
      <c r="B14" s="151" t="s">
        <v>153</v>
      </c>
      <c r="C14" s="172">
        <v>48</v>
      </c>
      <c r="D14" s="172"/>
      <c r="E14" s="172">
        <v>1</v>
      </c>
      <c r="F14" s="172">
        <v>0</v>
      </c>
      <c r="G14" s="172">
        <v>702</v>
      </c>
      <c r="H14" s="172">
        <v>165</v>
      </c>
      <c r="I14" s="172"/>
    </row>
    <row r="15" spans="1:9" ht="18">
      <c r="A15" s="25" t="s">
        <v>103</v>
      </c>
      <c r="B15" s="45" t="s">
        <v>154</v>
      </c>
      <c r="C15" s="239">
        <v>1</v>
      </c>
      <c r="D15" s="53"/>
      <c r="E15" s="53">
        <v>2</v>
      </c>
      <c r="F15" s="53">
        <v>17</v>
      </c>
      <c r="G15" s="53">
        <v>432</v>
      </c>
      <c r="H15" s="53">
        <v>134</v>
      </c>
      <c r="I15" s="53"/>
    </row>
    <row r="16" spans="1:9" ht="18">
      <c r="A16" s="150" t="s">
        <v>104</v>
      </c>
      <c r="B16" s="151" t="s">
        <v>155</v>
      </c>
      <c r="C16" s="172">
        <v>2</v>
      </c>
      <c r="D16" s="172"/>
      <c r="E16" s="172">
        <v>3</v>
      </c>
      <c r="F16" s="172"/>
      <c r="G16" s="172">
        <v>563</v>
      </c>
      <c r="H16" s="172">
        <v>163</v>
      </c>
      <c r="I16" s="172">
        <v>4</v>
      </c>
    </row>
    <row r="17" spans="1:9" ht="18">
      <c r="A17" s="25" t="s">
        <v>105</v>
      </c>
      <c r="B17" s="45" t="s">
        <v>156</v>
      </c>
      <c r="C17" s="239">
        <v>8</v>
      </c>
      <c r="D17" s="53">
        <v>1</v>
      </c>
      <c r="E17" s="53">
        <v>4</v>
      </c>
      <c r="F17" s="53">
        <v>1</v>
      </c>
      <c r="G17" s="53">
        <v>623</v>
      </c>
      <c r="H17" s="53">
        <v>220</v>
      </c>
      <c r="I17" s="53"/>
    </row>
    <row r="18" spans="1:9" ht="18">
      <c r="A18" s="150" t="s">
        <v>106</v>
      </c>
      <c r="B18" s="151" t="s">
        <v>157</v>
      </c>
      <c r="C18" s="172">
        <v>6</v>
      </c>
      <c r="D18" s="172"/>
      <c r="E18" s="172">
        <v>1</v>
      </c>
      <c r="F18" s="172"/>
      <c r="G18" s="172">
        <v>1038</v>
      </c>
      <c r="H18" s="172">
        <v>127</v>
      </c>
      <c r="I18" s="172">
        <v>8</v>
      </c>
    </row>
    <row r="19" spans="1:9" ht="18">
      <c r="A19" s="25" t="s">
        <v>107</v>
      </c>
      <c r="B19" s="45" t="s">
        <v>158</v>
      </c>
      <c r="C19" s="239">
        <v>10</v>
      </c>
      <c r="D19" s="53">
        <v>4</v>
      </c>
      <c r="E19" s="53"/>
      <c r="F19" s="53"/>
      <c r="G19" s="53">
        <v>1180</v>
      </c>
      <c r="H19" s="53">
        <v>117</v>
      </c>
      <c r="I19" s="53">
        <v>2</v>
      </c>
    </row>
    <row r="20" spans="1:9" ht="18">
      <c r="A20" s="150" t="s">
        <v>108</v>
      </c>
      <c r="B20" s="151" t="s">
        <v>159</v>
      </c>
      <c r="C20" s="172">
        <v>6</v>
      </c>
      <c r="D20" s="172"/>
      <c r="E20" s="172"/>
      <c r="F20" s="172">
        <v>1</v>
      </c>
      <c r="G20" s="172">
        <v>534</v>
      </c>
      <c r="H20" s="172">
        <v>116</v>
      </c>
      <c r="I20" s="172">
        <v>4</v>
      </c>
    </row>
    <row r="21" spans="1:9" ht="18">
      <c r="A21" s="6"/>
      <c r="B21" s="45" t="s">
        <v>186</v>
      </c>
      <c r="C21" s="238">
        <v>218</v>
      </c>
      <c r="D21" s="54">
        <v>11</v>
      </c>
      <c r="E21" s="54">
        <v>32</v>
      </c>
      <c r="F21" s="54">
        <v>73</v>
      </c>
      <c r="G21" s="54">
        <v>15133</v>
      </c>
      <c r="H21" s="54">
        <v>3412</v>
      </c>
      <c r="I21" s="54">
        <v>53</v>
      </c>
    </row>
  </sheetData>
  <mergeCells count="1">
    <mergeCell ref="B1:I1"/>
  </mergeCells>
  <pageMargins left="0.25" right="0.25" top="0.75" bottom="0.75" header="0.3" footer="0.3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70" zoomScaleNormal="70" workbookViewId="0">
      <selection activeCell="Z26" sqref="Z26"/>
    </sheetView>
  </sheetViews>
  <sheetFormatPr defaultRowHeight="12.75"/>
  <cols>
    <col min="1" max="1" width="4.7109375" customWidth="1"/>
    <col min="2" max="2" width="24.28515625" style="15" customWidth="1"/>
    <col min="3" max="3" width="14.28515625" customWidth="1"/>
    <col min="4" max="4" width="12.140625" customWidth="1"/>
    <col min="5" max="5" width="10" customWidth="1"/>
    <col min="6" max="6" width="8.28515625" customWidth="1"/>
    <col min="7" max="7" width="8.5703125" customWidth="1"/>
    <col min="8" max="8" width="9.42578125" customWidth="1"/>
    <col min="9" max="9" width="7.5703125" customWidth="1"/>
    <col min="10" max="10" width="9.28515625" customWidth="1"/>
    <col min="11" max="11" width="10.28515625" customWidth="1"/>
    <col min="14" max="14" width="15.140625" customWidth="1"/>
  </cols>
  <sheetData>
    <row r="1" spans="1:14" ht="15.6" customHeight="1">
      <c r="A1" s="557" t="s">
        <v>30</v>
      </c>
      <c r="B1" s="557"/>
      <c r="C1" s="557"/>
      <c r="D1" s="557"/>
      <c r="E1" s="557"/>
      <c r="F1" s="557"/>
      <c r="G1" s="558"/>
      <c r="H1" s="558"/>
      <c r="I1" s="558"/>
      <c r="J1" s="558"/>
      <c r="K1" s="558"/>
      <c r="L1" s="558"/>
      <c r="M1" s="558"/>
      <c r="N1" s="558"/>
    </row>
    <row r="2" spans="1:14" s="16" customFormat="1" ht="30.75" customHeight="1">
      <c r="A2" s="559" t="s">
        <v>270</v>
      </c>
      <c r="B2" s="559"/>
      <c r="C2" s="559"/>
      <c r="D2" s="559"/>
      <c r="E2" s="559"/>
      <c r="F2" s="559"/>
      <c r="G2" s="560"/>
      <c r="H2" s="560"/>
      <c r="I2" s="560"/>
      <c r="J2" s="560"/>
      <c r="K2" s="560"/>
      <c r="L2" s="560"/>
      <c r="M2" s="560"/>
      <c r="N2" s="561"/>
    </row>
    <row r="3" spans="1:14" s="17" customFormat="1" ht="16.5" customHeight="1">
      <c r="A3" s="562" t="s">
        <v>78</v>
      </c>
      <c r="B3" s="562" t="s">
        <v>41</v>
      </c>
      <c r="C3" s="562" t="s">
        <v>48</v>
      </c>
      <c r="D3" s="564" t="s">
        <v>109</v>
      </c>
      <c r="E3" s="566" t="s">
        <v>110</v>
      </c>
      <c r="F3" s="566"/>
      <c r="G3" s="566"/>
      <c r="H3" s="567" t="s">
        <v>111</v>
      </c>
      <c r="I3" s="567"/>
      <c r="J3" s="567"/>
      <c r="K3" s="567" t="s">
        <v>112</v>
      </c>
      <c r="L3" s="567"/>
      <c r="M3" s="567"/>
      <c r="N3" s="360" t="s">
        <v>113</v>
      </c>
    </row>
    <row r="4" spans="1:14" s="17" customFormat="1" ht="12" customHeight="1">
      <c r="A4" s="562"/>
      <c r="B4" s="562"/>
      <c r="C4" s="562"/>
      <c r="D4" s="564"/>
      <c r="E4" s="568" t="s">
        <v>48</v>
      </c>
      <c r="F4" s="572" t="s">
        <v>114</v>
      </c>
      <c r="G4" s="572"/>
      <c r="H4" s="571" t="s">
        <v>48</v>
      </c>
      <c r="I4" s="570" t="s">
        <v>114</v>
      </c>
      <c r="J4" s="570"/>
      <c r="K4" s="571" t="s">
        <v>48</v>
      </c>
      <c r="L4" s="570" t="s">
        <v>114</v>
      </c>
      <c r="M4" s="570"/>
      <c r="N4" s="571" t="s">
        <v>48</v>
      </c>
    </row>
    <row r="5" spans="1:14" s="17" customFormat="1" ht="23.25" customHeight="1" thickBot="1">
      <c r="A5" s="563"/>
      <c r="B5" s="563"/>
      <c r="C5" s="563"/>
      <c r="D5" s="565"/>
      <c r="E5" s="569"/>
      <c r="F5" s="364" t="s">
        <v>115</v>
      </c>
      <c r="G5" s="364" t="s">
        <v>116</v>
      </c>
      <c r="H5" s="573"/>
      <c r="I5" s="365" t="s">
        <v>115</v>
      </c>
      <c r="J5" s="365" t="s">
        <v>116</v>
      </c>
      <c r="K5" s="573"/>
      <c r="L5" s="365" t="s">
        <v>115</v>
      </c>
      <c r="M5" s="365" t="s">
        <v>116</v>
      </c>
      <c r="N5" s="571"/>
    </row>
    <row r="6" spans="1:14" s="100" customFormat="1" ht="0.6" customHeight="1" thickTop="1">
      <c r="A6" s="109">
        <v>1</v>
      </c>
      <c r="B6" s="109">
        <v>2</v>
      </c>
      <c r="C6" s="109" t="s">
        <v>117</v>
      </c>
      <c r="D6" s="109">
        <v>4</v>
      </c>
      <c r="E6" s="109" t="s">
        <v>118</v>
      </c>
      <c r="F6" s="109">
        <v>6</v>
      </c>
      <c r="G6" s="109">
        <v>7</v>
      </c>
      <c r="H6" s="110" t="s">
        <v>119</v>
      </c>
      <c r="I6" s="110">
        <v>9</v>
      </c>
      <c r="J6" s="110">
        <v>10</v>
      </c>
      <c r="K6" s="110" t="s">
        <v>120</v>
      </c>
      <c r="L6" s="110">
        <v>12</v>
      </c>
      <c r="M6" s="110">
        <v>13</v>
      </c>
      <c r="N6" s="361">
        <v>15</v>
      </c>
    </row>
    <row r="7" spans="1:14" s="17" customFormat="1" ht="18" hidden="1" customHeight="1">
      <c r="A7" s="357"/>
      <c r="B7" s="23"/>
      <c r="C7" s="359"/>
      <c r="D7" s="359">
        <v>1</v>
      </c>
      <c r="E7" s="23"/>
      <c r="F7" s="359">
        <v>2</v>
      </c>
      <c r="G7" s="359">
        <v>3</v>
      </c>
      <c r="H7" s="111"/>
      <c r="I7" s="112">
        <v>4</v>
      </c>
      <c r="J7" s="112">
        <v>5</v>
      </c>
      <c r="K7" s="111"/>
      <c r="L7" s="112">
        <v>6</v>
      </c>
      <c r="M7" s="112">
        <v>7</v>
      </c>
      <c r="N7" s="112">
        <v>8</v>
      </c>
    </row>
    <row r="8" spans="1:14" s="18" customFormat="1" ht="27.95" customHeight="1" thickTop="1">
      <c r="A8" s="25">
        <v>1</v>
      </c>
      <c r="B8" s="45" t="s">
        <v>2</v>
      </c>
      <c r="C8" s="114">
        <f>D8+E8+H8+K8+N8</f>
        <v>730</v>
      </c>
      <c r="D8" s="69">
        <v>13</v>
      </c>
      <c r="E8" s="70">
        <f>F8+G8</f>
        <v>53</v>
      </c>
      <c r="F8" s="71">
        <v>31</v>
      </c>
      <c r="G8" s="71">
        <v>22</v>
      </c>
      <c r="H8" s="72">
        <f>I8+J8</f>
        <v>35</v>
      </c>
      <c r="I8" s="73">
        <v>19</v>
      </c>
      <c r="J8" s="73">
        <v>16</v>
      </c>
      <c r="K8" s="72">
        <f>L8+M8</f>
        <v>46</v>
      </c>
      <c r="L8" s="74">
        <v>18</v>
      </c>
      <c r="M8" s="73">
        <v>28</v>
      </c>
      <c r="N8" s="108">
        <v>583</v>
      </c>
    </row>
    <row r="9" spans="1:14" s="18" customFormat="1" ht="27.95" customHeight="1">
      <c r="A9" s="150">
        <v>2</v>
      </c>
      <c r="B9" s="151" t="s">
        <v>3</v>
      </c>
      <c r="C9" s="194">
        <f t="shared" ref="C9:C26" si="0">D9+E9+H9+K9+N9</f>
        <v>546</v>
      </c>
      <c r="D9" s="195">
        <v>5</v>
      </c>
      <c r="E9" s="196">
        <f t="shared" ref="E9:E25" si="1">F9+G9</f>
        <v>19</v>
      </c>
      <c r="F9" s="197">
        <v>17</v>
      </c>
      <c r="G9" s="197">
        <v>2</v>
      </c>
      <c r="H9" s="196">
        <f t="shared" ref="H9:H25" si="2">I9+J9</f>
        <v>65</v>
      </c>
      <c r="I9" s="197">
        <v>47</v>
      </c>
      <c r="J9" s="197">
        <v>18</v>
      </c>
      <c r="K9" s="196">
        <f t="shared" ref="K9:K25" si="3">L9+M9</f>
        <v>307</v>
      </c>
      <c r="L9" s="157">
        <v>123</v>
      </c>
      <c r="M9" s="197">
        <v>184</v>
      </c>
      <c r="N9" s="195">
        <v>150</v>
      </c>
    </row>
    <row r="10" spans="1:14" s="18" customFormat="1" ht="27.95" customHeight="1">
      <c r="A10" s="25">
        <v>3</v>
      </c>
      <c r="B10" s="45" t="s">
        <v>4</v>
      </c>
      <c r="C10" s="114">
        <f t="shared" si="0"/>
        <v>1057</v>
      </c>
      <c r="D10" s="69">
        <v>13</v>
      </c>
      <c r="E10" s="70">
        <f t="shared" si="1"/>
        <v>182</v>
      </c>
      <c r="F10" s="71">
        <v>158</v>
      </c>
      <c r="G10" s="71">
        <v>24</v>
      </c>
      <c r="H10" s="72">
        <f t="shared" si="2"/>
        <v>107</v>
      </c>
      <c r="I10" s="73">
        <v>93</v>
      </c>
      <c r="J10" s="73">
        <v>14</v>
      </c>
      <c r="K10" s="72">
        <f t="shared" si="3"/>
        <v>90</v>
      </c>
      <c r="L10" s="74">
        <v>54</v>
      </c>
      <c r="M10" s="73">
        <v>36</v>
      </c>
      <c r="N10" s="108">
        <v>665</v>
      </c>
    </row>
    <row r="11" spans="1:14" s="18" customFormat="1" ht="27.95" customHeight="1">
      <c r="A11" s="150">
        <v>4</v>
      </c>
      <c r="B11" s="151" t="s">
        <v>5</v>
      </c>
      <c r="C11" s="194">
        <f t="shared" si="0"/>
        <v>3527</v>
      </c>
      <c r="D11" s="195">
        <v>37</v>
      </c>
      <c r="E11" s="196">
        <f t="shared" si="1"/>
        <v>245</v>
      </c>
      <c r="F11" s="197">
        <v>196</v>
      </c>
      <c r="G11" s="197">
        <v>49</v>
      </c>
      <c r="H11" s="196">
        <f t="shared" si="2"/>
        <v>1972</v>
      </c>
      <c r="I11" s="197">
        <v>1531</v>
      </c>
      <c r="J11" s="197">
        <v>441</v>
      </c>
      <c r="K11" s="196">
        <f t="shared" si="3"/>
        <v>373</v>
      </c>
      <c r="L11" s="157">
        <v>191</v>
      </c>
      <c r="M11" s="197">
        <v>182</v>
      </c>
      <c r="N11" s="195">
        <v>900</v>
      </c>
    </row>
    <row r="12" spans="1:14" s="18" customFormat="1" ht="27.95" customHeight="1">
      <c r="A12" s="25">
        <v>5</v>
      </c>
      <c r="B12" s="45" t="s">
        <v>6</v>
      </c>
      <c r="C12" s="114">
        <f t="shared" si="0"/>
        <v>1911</v>
      </c>
      <c r="D12" s="69">
        <v>39</v>
      </c>
      <c r="E12" s="70">
        <f t="shared" si="1"/>
        <v>140</v>
      </c>
      <c r="F12" s="71">
        <v>130</v>
      </c>
      <c r="G12" s="71">
        <v>10</v>
      </c>
      <c r="H12" s="72">
        <f t="shared" si="2"/>
        <v>437</v>
      </c>
      <c r="I12" s="73">
        <v>390</v>
      </c>
      <c r="J12" s="73">
        <v>47</v>
      </c>
      <c r="K12" s="72">
        <f t="shared" si="3"/>
        <v>331</v>
      </c>
      <c r="L12" s="74">
        <v>212</v>
      </c>
      <c r="M12" s="73">
        <v>119</v>
      </c>
      <c r="N12" s="108">
        <v>964</v>
      </c>
    </row>
    <row r="13" spans="1:14" s="18" customFormat="1" ht="27.95" customHeight="1">
      <c r="A13" s="150">
        <v>6</v>
      </c>
      <c r="B13" s="151" t="s">
        <v>7</v>
      </c>
      <c r="C13" s="194">
        <f t="shared" si="0"/>
        <v>3305</v>
      </c>
      <c r="D13" s="195">
        <v>32</v>
      </c>
      <c r="E13" s="196">
        <f t="shared" si="1"/>
        <v>198</v>
      </c>
      <c r="F13" s="197">
        <v>183</v>
      </c>
      <c r="G13" s="197">
        <v>15</v>
      </c>
      <c r="H13" s="196">
        <f t="shared" si="2"/>
        <v>739</v>
      </c>
      <c r="I13" s="197">
        <v>582</v>
      </c>
      <c r="J13" s="197">
        <v>157</v>
      </c>
      <c r="K13" s="196">
        <f t="shared" si="3"/>
        <v>1470</v>
      </c>
      <c r="L13" s="157">
        <v>703</v>
      </c>
      <c r="M13" s="197">
        <v>767</v>
      </c>
      <c r="N13" s="195">
        <v>866</v>
      </c>
    </row>
    <row r="14" spans="1:14" s="18" customFormat="1" ht="27.95" customHeight="1">
      <c r="A14" s="25">
        <v>7</v>
      </c>
      <c r="B14" s="45" t="s">
        <v>8</v>
      </c>
      <c r="C14" s="114">
        <f t="shared" si="0"/>
        <v>871</v>
      </c>
      <c r="D14" s="69">
        <v>10</v>
      </c>
      <c r="E14" s="70">
        <f t="shared" si="1"/>
        <v>56</v>
      </c>
      <c r="F14" s="71">
        <v>40</v>
      </c>
      <c r="G14" s="71">
        <v>16</v>
      </c>
      <c r="H14" s="72">
        <f t="shared" si="2"/>
        <v>146</v>
      </c>
      <c r="I14" s="73">
        <v>108</v>
      </c>
      <c r="J14" s="73">
        <v>38</v>
      </c>
      <c r="K14" s="72">
        <f t="shared" si="3"/>
        <v>411</v>
      </c>
      <c r="L14" s="74">
        <v>152</v>
      </c>
      <c r="M14" s="73">
        <v>259</v>
      </c>
      <c r="N14" s="108">
        <v>248</v>
      </c>
    </row>
    <row r="15" spans="1:14" s="18" customFormat="1" ht="27.95" customHeight="1">
      <c r="A15" s="150">
        <v>8</v>
      </c>
      <c r="B15" s="151" t="s">
        <v>9</v>
      </c>
      <c r="C15" s="194">
        <f t="shared" si="0"/>
        <v>636</v>
      </c>
      <c r="D15" s="195">
        <v>7</v>
      </c>
      <c r="E15" s="196">
        <f t="shared" si="1"/>
        <v>45</v>
      </c>
      <c r="F15" s="197">
        <v>35</v>
      </c>
      <c r="G15" s="197">
        <v>10</v>
      </c>
      <c r="H15" s="196">
        <f t="shared" si="2"/>
        <v>68</v>
      </c>
      <c r="I15" s="197">
        <v>43</v>
      </c>
      <c r="J15" s="197">
        <v>25</v>
      </c>
      <c r="K15" s="196">
        <f t="shared" si="3"/>
        <v>142</v>
      </c>
      <c r="L15" s="157">
        <v>39</v>
      </c>
      <c r="M15" s="197">
        <v>103</v>
      </c>
      <c r="N15" s="195">
        <v>374</v>
      </c>
    </row>
    <row r="16" spans="1:14" s="18" customFormat="1" ht="27.95" customHeight="1">
      <c r="A16" s="25">
        <v>9</v>
      </c>
      <c r="B16" s="45" t="s">
        <v>10</v>
      </c>
      <c r="C16" s="114">
        <f t="shared" si="0"/>
        <v>1217</v>
      </c>
      <c r="D16" s="69">
        <v>17</v>
      </c>
      <c r="E16" s="70">
        <f t="shared" si="1"/>
        <v>82</v>
      </c>
      <c r="F16" s="71">
        <v>70</v>
      </c>
      <c r="G16" s="71">
        <v>12</v>
      </c>
      <c r="H16" s="72">
        <f t="shared" si="2"/>
        <v>247</v>
      </c>
      <c r="I16" s="73">
        <v>199</v>
      </c>
      <c r="J16" s="73">
        <v>48</v>
      </c>
      <c r="K16" s="72">
        <f t="shared" si="3"/>
        <v>361</v>
      </c>
      <c r="L16" s="74">
        <v>165</v>
      </c>
      <c r="M16" s="73">
        <v>196</v>
      </c>
      <c r="N16" s="108">
        <v>510</v>
      </c>
    </row>
    <row r="17" spans="1:14" s="18" customFormat="1" ht="27.95" customHeight="1">
      <c r="A17" s="150">
        <v>10</v>
      </c>
      <c r="B17" s="151" t="s">
        <v>11</v>
      </c>
      <c r="C17" s="194">
        <f t="shared" si="0"/>
        <v>324</v>
      </c>
      <c r="D17" s="195">
        <v>3</v>
      </c>
      <c r="E17" s="196">
        <f t="shared" si="1"/>
        <v>28</v>
      </c>
      <c r="F17" s="197">
        <v>20</v>
      </c>
      <c r="G17" s="197">
        <v>8</v>
      </c>
      <c r="H17" s="196">
        <f t="shared" si="2"/>
        <v>21</v>
      </c>
      <c r="I17" s="197">
        <v>13</v>
      </c>
      <c r="J17" s="197">
        <v>8</v>
      </c>
      <c r="K17" s="196">
        <f t="shared" si="3"/>
        <v>70</v>
      </c>
      <c r="L17" s="157">
        <v>27</v>
      </c>
      <c r="M17" s="197">
        <v>43</v>
      </c>
      <c r="N17" s="195">
        <v>202</v>
      </c>
    </row>
    <row r="18" spans="1:14" s="18" customFormat="1" ht="27.95" customHeight="1">
      <c r="A18" s="25">
        <v>11</v>
      </c>
      <c r="B18" s="45" t="s">
        <v>12</v>
      </c>
      <c r="C18" s="114">
        <f t="shared" si="0"/>
        <v>881</v>
      </c>
      <c r="D18" s="69">
        <v>7</v>
      </c>
      <c r="E18" s="70">
        <f t="shared" si="1"/>
        <v>45</v>
      </c>
      <c r="F18" s="71">
        <v>35</v>
      </c>
      <c r="G18" s="71">
        <v>10</v>
      </c>
      <c r="H18" s="72">
        <f t="shared" si="2"/>
        <v>281</v>
      </c>
      <c r="I18" s="73">
        <v>213</v>
      </c>
      <c r="J18" s="73">
        <v>68</v>
      </c>
      <c r="K18" s="72">
        <f t="shared" si="3"/>
        <v>304</v>
      </c>
      <c r="L18" s="74">
        <v>149</v>
      </c>
      <c r="M18" s="73">
        <v>155</v>
      </c>
      <c r="N18" s="108">
        <v>244</v>
      </c>
    </row>
    <row r="19" spans="1:14" s="18" customFormat="1" ht="27.95" customHeight="1">
      <c r="A19" s="150">
        <v>12</v>
      </c>
      <c r="B19" s="151" t="s">
        <v>13</v>
      </c>
      <c r="C19" s="194">
        <f t="shared" si="0"/>
        <v>1124</v>
      </c>
      <c r="D19" s="195">
        <v>26</v>
      </c>
      <c r="E19" s="196">
        <f t="shared" si="1"/>
        <v>65</v>
      </c>
      <c r="F19" s="197">
        <v>46</v>
      </c>
      <c r="G19" s="197">
        <v>19</v>
      </c>
      <c r="H19" s="196">
        <f t="shared" si="2"/>
        <v>191</v>
      </c>
      <c r="I19" s="197">
        <v>145</v>
      </c>
      <c r="J19" s="197">
        <v>46</v>
      </c>
      <c r="K19" s="196">
        <f t="shared" si="3"/>
        <v>524</v>
      </c>
      <c r="L19" s="157">
        <v>199</v>
      </c>
      <c r="M19" s="197">
        <v>325</v>
      </c>
      <c r="N19" s="195">
        <v>318</v>
      </c>
    </row>
    <row r="20" spans="1:14" s="18" customFormat="1" ht="27.95" customHeight="1">
      <c r="A20" s="25">
        <v>13</v>
      </c>
      <c r="B20" s="45" t="s">
        <v>14</v>
      </c>
      <c r="C20" s="114">
        <f t="shared" si="0"/>
        <v>554</v>
      </c>
      <c r="D20" s="69">
        <v>7</v>
      </c>
      <c r="E20" s="70">
        <f t="shared" si="1"/>
        <v>29</v>
      </c>
      <c r="F20" s="71">
        <v>21</v>
      </c>
      <c r="G20" s="71">
        <v>8</v>
      </c>
      <c r="H20" s="72">
        <f t="shared" si="2"/>
        <v>17</v>
      </c>
      <c r="I20" s="73">
        <v>13</v>
      </c>
      <c r="J20" s="73">
        <v>4</v>
      </c>
      <c r="K20" s="72">
        <f t="shared" si="3"/>
        <v>339</v>
      </c>
      <c r="L20" s="74">
        <v>134</v>
      </c>
      <c r="M20" s="73">
        <v>205</v>
      </c>
      <c r="N20" s="108">
        <v>162</v>
      </c>
    </row>
    <row r="21" spans="1:14" s="18" customFormat="1" ht="27.95" customHeight="1">
      <c r="A21" s="150">
        <v>14</v>
      </c>
      <c r="B21" s="151" t="s">
        <v>15</v>
      </c>
      <c r="C21" s="194">
        <f t="shared" si="0"/>
        <v>528</v>
      </c>
      <c r="D21" s="195">
        <v>13</v>
      </c>
      <c r="E21" s="196">
        <f t="shared" si="1"/>
        <v>44</v>
      </c>
      <c r="F21" s="197">
        <v>36</v>
      </c>
      <c r="G21" s="197">
        <v>8</v>
      </c>
      <c r="H21" s="196">
        <f t="shared" si="2"/>
        <v>158</v>
      </c>
      <c r="I21" s="197">
        <v>128</v>
      </c>
      <c r="J21" s="197">
        <v>30</v>
      </c>
      <c r="K21" s="196">
        <f t="shared" si="3"/>
        <v>104</v>
      </c>
      <c r="L21" s="157">
        <v>56</v>
      </c>
      <c r="M21" s="197">
        <v>48</v>
      </c>
      <c r="N21" s="195">
        <v>209</v>
      </c>
    </row>
    <row r="22" spans="1:14" s="18" customFormat="1" ht="27.95" customHeight="1">
      <c r="A22" s="25">
        <v>15</v>
      </c>
      <c r="B22" s="45" t="s">
        <v>16</v>
      </c>
      <c r="C22" s="114">
        <f t="shared" si="0"/>
        <v>482</v>
      </c>
      <c r="D22" s="69">
        <v>14</v>
      </c>
      <c r="E22" s="70">
        <f t="shared" si="1"/>
        <v>38</v>
      </c>
      <c r="F22" s="71">
        <v>34</v>
      </c>
      <c r="G22" s="71">
        <v>4</v>
      </c>
      <c r="H22" s="72">
        <f t="shared" si="2"/>
        <v>61</v>
      </c>
      <c r="I22" s="73">
        <v>34</v>
      </c>
      <c r="J22" s="73">
        <v>27</v>
      </c>
      <c r="K22" s="72">
        <f t="shared" si="3"/>
        <v>169</v>
      </c>
      <c r="L22" s="74">
        <v>84</v>
      </c>
      <c r="M22" s="73">
        <v>85</v>
      </c>
      <c r="N22" s="108">
        <v>200</v>
      </c>
    </row>
    <row r="23" spans="1:14" s="18" customFormat="1" ht="27.95" customHeight="1">
      <c r="A23" s="150">
        <v>16</v>
      </c>
      <c r="B23" s="151" t="s">
        <v>17</v>
      </c>
      <c r="C23" s="194">
        <f t="shared" si="0"/>
        <v>688</v>
      </c>
      <c r="D23" s="195">
        <v>6</v>
      </c>
      <c r="E23" s="196">
        <f t="shared" si="1"/>
        <v>48</v>
      </c>
      <c r="F23" s="197">
        <v>42</v>
      </c>
      <c r="G23" s="197">
        <v>6</v>
      </c>
      <c r="H23" s="196">
        <f t="shared" si="2"/>
        <v>252</v>
      </c>
      <c r="I23" s="197">
        <v>181</v>
      </c>
      <c r="J23" s="197">
        <v>71</v>
      </c>
      <c r="K23" s="196">
        <f t="shared" si="3"/>
        <v>166</v>
      </c>
      <c r="L23" s="157">
        <v>46</v>
      </c>
      <c r="M23" s="197">
        <v>120</v>
      </c>
      <c r="N23" s="195">
        <v>216</v>
      </c>
    </row>
    <row r="24" spans="1:14" s="18" customFormat="1" ht="27.95" customHeight="1">
      <c r="A24" s="25">
        <v>17</v>
      </c>
      <c r="B24" s="45" t="s">
        <v>18</v>
      </c>
      <c r="C24" s="114">
        <f t="shared" si="0"/>
        <v>664</v>
      </c>
      <c r="D24" s="69">
        <v>6</v>
      </c>
      <c r="E24" s="70">
        <f t="shared" si="1"/>
        <v>77</v>
      </c>
      <c r="F24" s="71">
        <v>50</v>
      </c>
      <c r="G24" s="71">
        <v>27</v>
      </c>
      <c r="H24" s="72">
        <f t="shared" si="2"/>
        <v>60</v>
      </c>
      <c r="I24" s="73">
        <v>34</v>
      </c>
      <c r="J24" s="73">
        <v>26</v>
      </c>
      <c r="K24" s="72">
        <f t="shared" si="3"/>
        <v>70</v>
      </c>
      <c r="L24" s="74">
        <v>21</v>
      </c>
      <c r="M24" s="73">
        <v>49</v>
      </c>
      <c r="N24" s="108">
        <v>451</v>
      </c>
    </row>
    <row r="25" spans="1:14" s="18" customFormat="1" ht="27.95" customHeight="1">
      <c r="A25" s="150">
        <v>18</v>
      </c>
      <c r="B25" s="151" t="s">
        <v>19</v>
      </c>
      <c r="C25" s="194">
        <f t="shared" si="0"/>
        <v>1803</v>
      </c>
      <c r="D25" s="195">
        <v>15</v>
      </c>
      <c r="E25" s="196">
        <f t="shared" si="1"/>
        <v>84</v>
      </c>
      <c r="F25" s="197">
        <v>69</v>
      </c>
      <c r="G25" s="197">
        <v>15</v>
      </c>
      <c r="H25" s="196">
        <f t="shared" si="2"/>
        <v>234</v>
      </c>
      <c r="I25" s="197">
        <v>175</v>
      </c>
      <c r="J25" s="197">
        <v>59</v>
      </c>
      <c r="K25" s="196">
        <f t="shared" si="3"/>
        <v>1071</v>
      </c>
      <c r="L25" s="157">
        <v>434</v>
      </c>
      <c r="M25" s="197">
        <v>637</v>
      </c>
      <c r="N25" s="195">
        <v>399</v>
      </c>
    </row>
    <row r="26" spans="1:14" s="19" customFormat="1" ht="27.95" customHeight="1">
      <c r="A26" s="113"/>
      <c r="B26" s="113" t="s">
        <v>0</v>
      </c>
      <c r="C26" s="114">
        <f t="shared" si="0"/>
        <v>20848</v>
      </c>
      <c r="D26" s="69">
        <f>SUM(D8:D25)</f>
        <v>270</v>
      </c>
      <c r="E26" s="69">
        <f t="shared" ref="E26:N26" si="4">SUM(E8:E25)</f>
        <v>1478</v>
      </c>
      <c r="F26" s="69">
        <f t="shared" si="4"/>
        <v>1213</v>
      </c>
      <c r="G26" s="69">
        <f t="shared" si="4"/>
        <v>265</v>
      </c>
      <c r="H26" s="69">
        <f t="shared" si="4"/>
        <v>5091</v>
      </c>
      <c r="I26" s="69">
        <f t="shared" si="4"/>
        <v>3948</v>
      </c>
      <c r="J26" s="69">
        <f t="shared" si="4"/>
        <v>1143</v>
      </c>
      <c r="K26" s="69">
        <f t="shared" si="4"/>
        <v>6348</v>
      </c>
      <c r="L26" s="69">
        <f t="shared" si="4"/>
        <v>2807</v>
      </c>
      <c r="M26" s="69">
        <f t="shared" si="4"/>
        <v>3541</v>
      </c>
      <c r="N26" s="69">
        <f t="shared" si="4"/>
        <v>7661</v>
      </c>
    </row>
    <row r="27" spans="1:14" s="9" customFormat="1" ht="15" hidden="1" customHeight="1">
      <c r="B27" s="26"/>
      <c r="C27" s="9">
        <v>15647</v>
      </c>
      <c r="D27" s="9">
        <v>10985</v>
      </c>
      <c r="F27" s="9">
        <f>SUM(F8:F26)</f>
        <v>2426</v>
      </c>
      <c r="G27" s="9">
        <f>SUM(G8:G26)</f>
        <v>530</v>
      </c>
      <c r="M27" s="9">
        <f>SUM(M8:M25)</f>
        <v>3541</v>
      </c>
    </row>
    <row r="28" spans="1:14" s="9" customFormat="1" ht="15" hidden="1" customHeight="1">
      <c r="B28" s="26"/>
      <c r="C28" s="299">
        <f>SUM(C8:C25)</f>
        <v>20848</v>
      </c>
      <c r="D28" s="9">
        <f>SUM(D8:D25)</f>
        <v>270</v>
      </c>
    </row>
    <row r="29" spans="1:14" s="9" customFormat="1" ht="15" hidden="1" customHeight="1">
      <c r="B29" s="26"/>
      <c r="C29" s="9">
        <v>15869</v>
      </c>
      <c r="D29" s="9">
        <v>11316</v>
      </c>
    </row>
    <row r="30" spans="1:14" s="9" customFormat="1" ht="15" hidden="1" customHeight="1">
      <c r="B30" s="26"/>
    </row>
    <row r="31" spans="1:14" s="9" customFormat="1" ht="15" hidden="1" customHeight="1">
      <c r="B31" s="26"/>
      <c r="C31" s="9">
        <f>C29-F26</f>
        <v>14656</v>
      </c>
      <c r="D31" s="9">
        <f>D29-J26</f>
        <v>10173</v>
      </c>
    </row>
    <row r="32" spans="1:14" s="9" customFormat="1" ht="21.75" customHeight="1">
      <c r="B32" s="94" t="s">
        <v>27</v>
      </c>
    </row>
    <row r="33" spans="5:5" ht="41.25" customHeight="1">
      <c r="E33" s="15"/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1" type="noConversion"/>
  <pageMargins left="0.25" right="0.25" top="0.75" bottom="0.75" header="0.3" footer="0.3"/>
  <pageSetup paperSize="9" scale="77" fitToWidth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60" zoomScaleNormal="60" workbookViewId="0">
      <selection activeCell="L6" sqref="L6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75" t="s">
        <v>271</v>
      </c>
      <c r="B1" s="575"/>
      <c r="C1" s="575"/>
    </row>
    <row r="2" spans="1:3" s="20" customFormat="1" ht="64.5" customHeight="1">
      <c r="A2" s="324" t="s">
        <v>1</v>
      </c>
      <c r="B2" s="325" t="s">
        <v>41</v>
      </c>
      <c r="C2" s="300" t="s">
        <v>233</v>
      </c>
    </row>
    <row r="3" spans="1:3" s="20" customFormat="1" ht="27.95" customHeight="1">
      <c r="A3" s="25">
        <v>1</v>
      </c>
      <c r="B3" s="45" t="s">
        <v>142</v>
      </c>
      <c r="C3" s="257">
        <v>3993</v>
      </c>
    </row>
    <row r="4" spans="1:3" ht="27.95" customHeight="1">
      <c r="A4" s="150">
        <v>2</v>
      </c>
      <c r="B4" s="151" t="s">
        <v>143</v>
      </c>
      <c r="C4" s="258">
        <v>10313</v>
      </c>
    </row>
    <row r="5" spans="1:3" ht="27.95" customHeight="1">
      <c r="A5" s="25">
        <v>3</v>
      </c>
      <c r="B5" s="45" t="s">
        <v>144</v>
      </c>
      <c r="C5" s="259">
        <v>26398</v>
      </c>
    </row>
    <row r="6" spans="1:3" ht="27.95" customHeight="1">
      <c r="A6" s="150">
        <v>4</v>
      </c>
      <c r="B6" s="151" t="s">
        <v>145</v>
      </c>
      <c r="C6" s="258">
        <v>21858</v>
      </c>
    </row>
    <row r="7" spans="1:3" ht="27.95" customHeight="1">
      <c r="A7" s="25">
        <v>5</v>
      </c>
      <c r="B7" s="45" t="s">
        <v>146</v>
      </c>
      <c r="C7" s="259">
        <v>11595</v>
      </c>
    </row>
    <row r="8" spans="1:3" ht="27.95" customHeight="1">
      <c r="A8" s="150">
        <v>6</v>
      </c>
      <c r="B8" s="151" t="s">
        <v>147</v>
      </c>
      <c r="C8" s="258">
        <v>21849</v>
      </c>
    </row>
    <row r="9" spans="1:3" ht="27.95" customHeight="1">
      <c r="A9" s="25">
        <v>7</v>
      </c>
      <c r="B9" s="45" t="s">
        <v>148</v>
      </c>
      <c r="C9" s="259">
        <v>12065</v>
      </c>
    </row>
    <row r="10" spans="1:3" ht="27.95" customHeight="1">
      <c r="A10" s="150">
        <v>8</v>
      </c>
      <c r="B10" s="151" t="s">
        <v>149</v>
      </c>
      <c r="C10" s="258">
        <v>5451</v>
      </c>
    </row>
    <row r="11" spans="1:3" ht="27.95" customHeight="1">
      <c r="A11" s="25">
        <v>9</v>
      </c>
      <c r="B11" s="45" t="s">
        <v>150</v>
      </c>
      <c r="C11" s="259">
        <v>9458</v>
      </c>
    </row>
    <row r="12" spans="1:3" ht="27.95" customHeight="1">
      <c r="A12" s="150">
        <v>10</v>
      </c>
      <c r="B12" s="151" t="s">
        <v>151</v>
      </c>
      <c r="C12" s="258">
        <v>3380</v>
      </c>
    </row>
    <row r="13" spans="1:3" ht="27.95" customHeight="1">
      <c r="A13" s="25">
        <v>11</v>
      </c>
      <c r="B13" s="45" t="s">
        <v>152</v>
      </c>
      <c r="C13" s="259">
        <v>6131</v>
      </c>
    </row>
    <row r="14" spans="1:3" ht="27.95" customHeight="1">
      <c r="A14" s="150">
        <v>12</v>
      </c>
      <c r="B14" s="151" t="s">
        <v>153</v>
      </c>
      <c r="C14" s="258">
        <v>8821</v>
      </c>
    </row>
    <row r="15" spans="1:3" ht="27.95" customHeight="1">
      <c r="A15" s="25">
        <v>13</v>
      </c>
      <c r="B15" s="45" t="s">
        <v>154</v>
      </c>
      <c r="C15" s="259">
        <v>3812</v>
      </c>
    </row>
    <row r="16" spans="1:3" ht="27.95" customHeight="1">
      <c r="A16" s="150">
        <v>14</v>
      </c>
      <c r="B16" s="151" t="s">
        <v>155</v>
      </c>
      <c r="C16" s="258">
        <v>6738</v>
      </c>
    </row>
    <row r="17" spans="1:3" ht="27.95" customHeight="1">
      <c r="A17" s="25">
        <v>15</v>
      </c>
      <c r="B17" s="45" t="s">
        <v>156</v>
      </c>
      <c r="C17" s="259">
        <v>5863</v>
      </c>
    </row>
    <row r="18" spans="1:3" ht="27.95" customHeight="1">
      <c r="A18" s="150">
        <v>16</v>
      </c>
      <c r="B18" s="151" t="s">
        <v>157</v>
      </c>
      <c r="C18" s="258">
        <v>5501</v>
      </c>
    </row>
    <row r="19" spans="1:3" ht="27.95" customHeight="1">
      <c r="A19" s="25">
        <v>17</v>
      </c>
      <c r="B19" s="45" t="s">
        <v>158</v>
      </c>
      <c r="C19" s="259">
        <v>6538</v>
      </c>
    </row>
    <row r="20" spans="1:3" ht="27.95" customHeight="1">
      <c r="A20" s="150">
        <v>18</v>
      </c>
      <c r="B20" s="151" t="s">
        <v>159</v>
      </c>
      <c r="C20" s="258">
        <v>11266</v>
      </c>
    </row>
    <row r="21" spans="1:3" ht="27.95" customHeight="1">
      <c r="A21" s="574" t="s">
        <v>0</v>
      </c>
      <c r="B21" s="574"/>
      <c r="C21" s="257">
        <v>181030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1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U12" sqref="U12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77" t="s">
        <v>272</v>
      </c>
      <c r="C1" s="577"/>
      <c r="D1" s="577"/>
      <c r="E1" s="577"/>
      <c r="F1" s="577"/>
      <c r="G1" s="577"/>
      <c r="H1" s="577"/>
      <c r="I1" s="578"/>
      <c r="J1" s="578"/>
      <c r="K1" s="578"/>
      <c r="L1" s="578"/>
      <c r="M1" s="578"/>
      <c r="N1" s="578"/>
      <c r="O1" s="578"/>
    </row>
    <row r="2" spans="1:15" ht="17.25" customHeight="1">
      <c r="A2" s="500" t="s">
        <v>78</v>
      </c>
      <c r="B2" s="591" t="s">
        <v>41</v>
      </c>
      <c r="C2" s="593" t="s">
        <v>121</v>
      </c>
      <c r="D2" s="594"/>
      <c r="E2" s="594"/>
      <c r="F2" s="594"/>
      <c r="G2" s="595"/>
      <c r="H2" s="579" t="s">
        <v>122</v>
      </c>
      <c r="I2" s="580"/>
      <c r="J2" s="580"/>
      <c r="K2" s="580"/>
      <c r="L2" s="580"/>
      <c r="M2" s="580"/>
      <c r="N2" s="580"/>
      <c r="O2" s="581"/>
    </row>
    <row r="3" spans="1:15" ht="19.5" customHeight="1">
      <c r="A3" s="500"/>
      <c r="B3" s="422"/>
      <c r="C3" s="583" t="s">
        <v>29</v>
      </c>
      <c r="D3" s="500" t="s">
        <v>123</v>
      </c>
      <c r="E3" s="500" t="s">
        <v>124</v>
      </c>
      <c r="F3" s="500" t="s">
        <v>125</v>
      </c>
      <c r="G3" s="596" t="s">
        <v>126</v>
      </c>
      <c r="H3" s="583" t="s">
        <v>29</v>
      </c>
      <c r="I3" s="585" t="s">
        <v>127</v>
      </c>
      <c r="J3" s="585" t="s">
        <v>128</v>
      </c>
      <c r="K3" s="588" t="s">
        <v>129</v>
      </c>
      <c r="L3" s="588"/>
      <c r="M3" s="589"/>
      <c r="N3" s="589"/>
      <c r="O3" s="590"/>
    </row>
    <row r="4" spans="1:15" ht="18.75" customHeight="1" thickBot="1">
      <c r="A4" s="582"/>
      <c r="B4" s="592"/>
      <c r="C4" s="584"/>
      <c r="D4" s="582"/>
      <c r="E4" s="582"/>
      <c r="F4" s="582"/>
      <c r="G4" s="597"/>
      <c r="H4" s="584"/>
      <c r="I4" s="586"/>
      <c r="J4" s="586"/>
      <c r="K4" s="75" t="s">
        <v>130</v>
      </c>
      <c r="L4" s="75" t="s">
        <v>131</v>
      </c>
      <c r="M4" s="75" t="s">
        <v>132</v>
      </c>
      <c r="N4" s="75" t="s">
        <v>133</v>
      </c>
      <c r="O4" s="101" t="s">
        <v>134</v>
      </c>
    </row>
    <row r="5" spans="1:15" ht="27.95" customHeight="1" thickTop="1">
      <c r="A5" s="37">
        <v>1</v>
      </c>
      <c r="B5" s="102" t="s">
        <v>2</v>
      </c>
      <c r="C5" s="103">
        <f t="shared" ref="C5:C22" si="0">G5+H5</f>
        <v>3276</v>
      </c>
      <c r="D5" s="76">
        <v>357</v>
      </c>
      <c r="E5" s="260">
        <v>1343</v>
      </c>
      <c r="F5" s="76">
        <f t="shared" ref="F5:F22" si="1">H5-D5-E5</f>
        <v>1459</v>
      </c>
      <c r="G5" s="104">
        <v>117</v>
      </c>
      <c r="H5" s="118">
        <v>3159</v>
      </c>
      <c r="I5" s="77">
        <f t="shared" ref="I5:I22" si="2">H5-J5</f>
        <v>1760</v>
      </c>
      <c r="J5" s="261">
        <v>1399</v>
      </c>
      <c r="K5" s="119">
        <v>140</v>
      </c>
      <c r="L5" s="119">
        <v>149</v>
      </c>
      <c r="M5" s="120">
        <v>261</v>
      </c>
      <c r="N5" s="120">
        <v>299</v>
      </c>
      <c r="O5" s="105">
        <f t="shared" ref="O5:O22" si="3">SUM(K5:N5)</f>
        <v>849</v>
      </c>
    </row>
    <row r="6" spans="1:15" ht="27.95" customHeight="1">
      <c r="A6" s="150">
        <v>2</v>
      </c>
      <c r="B6" s="175" t="s">
        <v>3</v>
      </c>
      <c r="C6" s="176">
        <f t="shared" si="0"/>
        <v>3871</v>
      </c>
      <c r="D6" s="177">
        <v>300</v>
      </c>
      <c r="E6" s="262">
        <v>1875</v>
      </c>
      <c r="F6" s="178">
        <f t="shared" si="1"/>
        <v>1567</v>
      </c>
      <c r="G6" s="179">
        <v>129</v>
      </c>
      <c r="H6" s="180">
        <v>3742</v>
      </c>
      <c r="I6" s="181">
        <f t="shared" si="2"/>
        <v>2343</v>
      </c>
      <c r="J6" s="263">
        <v>1399</v>
      </c>
      <c r="K6" s="182">
        <v>143</v>
      </c>
      <c r="L6" s="182">
        <v>151</v>
      </c>
      <c r="M6" s="183">
        <v>276</v>
      </c>
      <c r="N6" s="183">
        <v>281</v>
      </c>
      <c r="O6" s="184">
        <f t="shared" si="3"/>
        <v>851</v>
      </c>
    </row>
    <row r="7" spans="1:15" ht="27.95" customHeight="1">
      <c r="A7" s="25">
        <v>3</v>
      </c>
      <c r="B7" s="106" t="s">
        <v>4</v>
      </c>
      <c r="C7" s="103">
        <f t="shared" si="0"/>
        <v>9687</v>
      </c>
      <c r="D7" s="78">
        <v>798</v>
      </c>
      <c r="E7" s="264">
        <v>5546</v>
      </c>
      <c r="F7" s="76">
        <f t="shared" si="1"/>
        <v>3135</v>
      </c>
      <c r="G7" s="107">
        <v>208</v>
      </c>
      <c r="H7" s="121">
        <v>9479</v>
      </c>
      <c r="I7" s="79">
        <f t="shared" si="2"/>
        <v>5978</v>
      </c>
      <c r="J7" s="265">
        <v>3501</v>
      </c>
      <c r="K7" s="122">
        <v>359</v>
      </c>
      <c r="L7" s="122">
        <v>419</v>
      </c>
      <c r="M7" s="123">
        <v>651</v>
      </c>
      <c r="N7" s="123">
        <v>617</v>
      </c>
      <c r="O7" s="105">
        <f t="shared" si="3"/>
        <v>2046</v>
      </c>
    </row>
    <row r="8" spans="1:15" ht="27.95" customHeight="1">
      <c r="A8" s="150">
        <v>4</v>
      </c>
      <c r="B8" s="175" t="s">
        <v>5</v>
      </c>
      <c r="C8" s="176">
        <f t="shared" si="0"/>
        <v>21746</v>
      </c>
      <c r="D8" s="177">
        <v>1452</v>
      </c>
      <c r="E8" s="262">
        <v>11456</v>
      </c>
      <c r="F8" s="178">
        <f t="shared" si="1"/>
        <v>8342</v>
      </c>
      <c r="G8" s="179">
        <v>496</v>
      </c>
      <c r="H8" s="180">
        <v>21250</v>
      </c>
      <c r="I8" s="181">
        <f t="shared" si="2"/>
        <v>13502</v>
      </c>
      <c r="J8" s="263">
        <v>7748</v>
      </c>
      <c r="K8" s="182">
        <v>608</v>
      </c>
      <c r="L8" s="182">
        <v>902</v>
      </c>
      <c r="M8" s="183">
        <v>1403</v>
      </c>
      <c r="N8" s="183">
        <v>1342</v>
      </c>
      <c r="O8" s="184">
        <f t="shared" si="3"/>
        <v>4255</v>
      </c>
    </row>
    <row r="9" spans="1:15" ht="27.95" customHeight="1">
      <c r="A9" s="25">
        <v>5</v>
      </c>
      <c r="B9" s="106" t="s">
        <v>6</v>
      </c>
      <c r="C9" s="103">
        <f t="shared" si="0"/>
        <v>18473</v>
      </c>
      <c r="D9" s="78">
        <v>1256</v>
      </c>
      <c r="E9" s="264">
        <v>10833</v>
      </c>
      <c r="F9" s="76">
        <f t="shared" si="1"/>
        <v>6039</v>
      </c>
      <c r="G9" s="107">
        <v>345</v>
      </c>
      <c r="H9" s="121">
        <v>18128</v>
      </c>
      <c r="I9" s="79">
        <f t="shared" si="2"/>
        <v>11939</v>
      </c>
      <c r="J9" s="265">
        <v>6189</v>
      </c>
      <c r="K9" s="122">
        <v>448</v>
      </c>
      <c r="L9" s="122">
        <v>616</v>
      </c>
      <c r="M9" s="123">
        <v>852</v>
      </c>
      <c r="N9" s="123">
        <v>1020</v>
      </c>
      <c r="O9" s="105">
        <f t="shared" si="3"/>
        <v>2936</v>
      </c>
    </row>
    <row r="10" spans="1:15" ht="27.95" customHeight="1">
      <c r="A10" s="150">
        <v>6</v>
      </c>
      <c r="B10" s="175" t="s">
        <v>7</v>
      </c>
      <c r="C10" s="176">
        <f t="shared" si="0"/>
        <v>17978</v>
      </c>
      <c r="D10" s="177">
        <v>1432</v>
      </c>
      <c r="E10" s="262">
        <v>10008</v>
      </c>
      <c r="F10" s="178">
        <f t="shared" si="1"/>
        <v>5961</v>
      </c>
      <c r="G10" s="179">
        <v>577</v>
      </c>
      <c r="H10" s="180">
        <v>17401</v>
      </c>
      <c r="I10" s="181">
        <f t="shared" si="2"/>
        <v>11099</v>
      </c>
      <c r="J10" s="263">
        <v>6302</v>
      </c>
      <c r="K10" s="182">
        <v>541</v>
      </c>
      <c r="L10" s="182">
        <v>508</v>
      </c>
      <c r="M10" s="183">
        <v>1038</v>
      </c>
      <c r="N10" s="183">
        <v>898</v>
      </c>
      <c r="O10" s="184">
        <f t="shared" si="3"/>
        <v>2985</v>
      </c>
    </row>
    <row r="11" spans="1:15" ht="27.95" customHeight="1">
      <c r="A11" s="25">
        <v>7</v>
      </c>
      <c r="B11" s="106" t="s">
        <v>8</v>
      </c>
      <c r="C11" s="103">
        <f t="shared" si="0"/>
        <v>7108</v>
      </c>
      <c r="D11" s="78">
        <v>566</v>
      </c>
      <c r="E11" s="264">
        <v>3057</v>
      </c>
      <c r="F11" s="76">
        <f t="shared" si="1"/>
        <v>3307</v>
      </c>
      <c r="G11" s="107">
        <v>178</v>
      </c>
      <c r="H11" s="121">
        <v>6930</v>
      </c>
      <c r="I11" s="79">
        <f t="shared" si="2"/>
        <v>4228</v>
      </c>
      <c r="J11" s="265">
        <v>2702</v>
      </c>
      <c r="K11" s="122">
        <v>263</v>
      </c>
      <c r="L11" s="122">
        <v>334</v>
      </c>
      <c r="M11" s="123">
        <v>459</v>
      </c>
      <c r="N11" s="123">
        <v>488</v>
      </c>
      <c r="O11" s="105">
        <f t="shared" si="3"/>
        <v>1544</v>
      </c>
    </row>
    <row r="12" spans="1:15" ht="27.95" customHeight="1">
      <c r="A12" s="150">
        <v>8</v>
      </c>
      <c r="B12" s="175" t="s">
        <v>9</v>
      </c>
      <c r="C12" s="176">
        <f t="shared" si="0"/>
        <v>3967</v>
      </c>
      <c r="D12" s="177">
        <v>308</v>
      </c>
      <c r="E12" s="262">
        <v>1776</v>
      </c>
      <c r="F12" s="178">
        <f t="shared" si="1"/>
        <v>1731</v>
      </c>
      <c r="G12" s="179">
        <v>152</v>
      </c>
      <c r="H12" s="180">
        <v>3815</v>
      </c>
      <c r="I12" s="181">
        <f t="shared" si="2"/>
        <v>2289</v>
      </c>
      <c r="J12" s="263">
        <v>1526</v>
      </c>
      <c r="K12" s="182">
        <v>142</v>
      </c>
      <c r="L12" s="182">
        <v>157</v>
      </c>
      <c r="M12" s="183">
        <v>229</v>
      </c>
      <c r="N12" s="183">
        <v>269</v>
      </c>
      <c r="O12" s="184">
        <f t="shared" si="3"/>
        <v>797</v>
      </c>
    </row>
    <row r="13" spans="1:15" ht="27.95" customHeight="1">
      <c r="A13" s="25">
        <v>9</v>
      </c>
      <c r="B13" s="106" t="s">
        <v>10</v>
      </c>
      <c r="C13" s="103">
        <f t="shared" si="0"/>
        <v>8154</v>
      </c>
      <c r="D13" s="78">
        <v>658</v>
      </c>
      <c r="E13" s="264">
        <v>3231</v>
      </c>
      <c r="F13" s="76">
        <f t="shared" si="1"/>
        <v>4034</v>
      </c>
      <c r="G13" s="107">
        <v>231</v>
      </c>
      <c r="H13" s="121">
        <v>7923</v>
      </c>
      <c r="I13" s="79">
        <f t="shared" si="2"/>
        <v>5077</v>
      </c>
      <c r="J13" s="265">
        <v>2846</v>
      </c>
      <c r="K13" s="122">
        <v>247</v>
      </c>
      <c r="L13" s="122">
        <v>308</v>
      </c>
      <c r="M13" s="123">
        <v>407</v>
      </c>
      <c r="N13" s="123">
        <v>518</v>
      </c>
      <c r="O13" s="105">
        <f t="shared" si="3"/>
        <v>1480</v>
      </c>
    </row>
    <row r="14" spans="1:15" ht="27.95" customHeight="1">
      <c r="A14" s="150">
        <v>10</v>
      </c>
      <c r="B14" s="175" t="s">
        <v>11</v>
      </c>
      <c r="C14" s="176">
        <f t="shared" si="0"/>
        <v>2661</v>
      </c>
      <c r="D14" s="177">
        <v>246</v>
      </c>
      <c r="E14" s="262">
        <v>1146</v>
      </c>
      <c r="F14" s="178">
        <f t="shared" si="1"/>
        <v>1188</v>
      </c>
      <c r="G14" s="179">
        <v>81</v>
      </c>
      <c r="H14" s="180">
        <v>2580</v>
      </c>
      <c r="I14" s="181">
        <f t="shared" si="2"/>
        <v>1533</v>
      </c>
      <c r="J14" s="263">
        <v>1047</v>
      </c>
      <c r="K14" s="182">
        <v>97</v>
      </c>
      <c r="L14" s="182">
        <v>139</v>
      </c>
      <c r="M14" s="183">
        <v>199</v>
      </c>
      <c r="N14" s="183">
        <v>177</v>
      </c>
      <c r="O14" s="184">
        <f t="shared" si="3"/>
        <v>612</v>
      </c>
    </row>
    <row r="15" spans="1:15" ht="27.95" customHeight="1">
      <c r="A15" s="25">
        <v>11</v>
      </c>
      <c r="B15" s="106" t="s">
        <v>12</v>
      </c>
      <c r="C15" s="103">
        <f t="shared" si="0"/>
        <v>4782</v>
      </c>
      <c r="D15" s="78">
        <v>369</v>
      </c>
      <c r="E15" s="264">
        <v>2564</v>
      </c>
      <c r="F15" s="76">
        <f t="shared" si="1"/>
        <v>1733</v>
      </c>
      <c r="G15" s="107">
        <v>116</v>
      </c>
      <c r="H15" s="121">
        <v>4666</v>
      </c>
      <c r="I15" s="79">
        <f t="shared" si="2"/>
        <v>2967</v>
      </c>
      <c r="J15" s="265">
        <v>1699</v>
      </c>
      <c r="K15" s="122">
        <v>128</v>
      </c>
      <c r="L15" s="122">
        <v>129</v>
      </c>
      <c r="M15" s="123">
        <v>295</v>
      </c>
      <c r="N15" s="123">
        <v>259</v>
      </c>
      <c r="O15" s="105">
        <f t="shared" si="3"/>
        <v>811</v>
      </c>
    </row>
    <row r="16" spans="1:15" ht="27.95" customHeight="1">
      <c r="A16" s="150">
        <v>12</v>
      </c>
      <c r="B16" s="175" t="s">
        <v>13</v>
      </c>
      <c r="C16" s="176">
        <f t="shared" si="0"/>
        <v>7133</v>
      </c>
      <c r="D16" s="177">
        <v>694</v>
      </c>
      <c r="E16" s="262">
        <v>3293</v>
      </c>
      <c r="F16" s="178">
        <f t="shared" si="1"/>
        <v>2961</v>
      </c>
      <c r="G16" s="179">
        <v>185</v>
      </c>
      <c r="H16" s="180">
        <v>6948</v>
      </c>
      <c r="I16" s="181">
        <f t="shared" si="2"/>
        <v>4323</v>
      </c>
      <c r="J16" s="263">
        <v>2625</v>
      </c>
      <c r="K16" s="182">
        <v>213</v>
      </c>
      <c r="L16" s="182">
        <v>257</v>
      </c>
      <c r="M16" s="183">
        <v>439</v>
      </c>
      <c r="N16" s="183">
        <v>456</v>
      </c>
      <c r="O16" s="184">
        <f t="shared" si="3"/>
        <v>1365</v>
      </c>
    </row>
    <row r="17" spans="1:15" ht="27.95" customHeight="1">
      <c r="A17" s="25">
        <v>13</v>
      </c>
      <c r="B17" s="106" t="s">
        <v>14</v>
      </c>
      <c r="C17" s="103">
        <f t="shared" si="0"/>
        <v>3110</v>
      </c>
      <c r="D17" s="78">
        <v>275</v>
      </c>
      <c r="E17" s="264">
        <v>1210</v>
      </c>
      <c r="F17" s="76">
        <f t="shared" si="1"/>
        <v>1489</v>
      </c>
      <c r="G17" s="107">
        <v>136</v>
      </c>
      <c r="H17" s="121">
        <v>2974</v>
      </c>
      <c r="I17" s="79">
        <f t="shared" si="2"/>
        <v>1694</v>
      </c>
      <c r="J17" s="265">
        <v>1280</v>
      </c>
      <c r="K17" s="122">
        <v>133</v>
      </c>
      <c r="L17" s="122">
        <v>144</v>
      </c>
      <c r="M17" s="123">
        <v>236</v>
      </c>
      <c r="N17" s="123">
        <v>284</v>
      </c>
      <c r="O17" s="105">
        <f t="shared" si="3"/>
        <v>797</v>
      </c>
    </row>
    <row r="18" spans="1:15" ht="27.95" customHeight="1">
      <c r="A18" s="150">
        <v>14</v>
      </c>
      <c r="B18" s="175" t="s">
        <v>15</v>
      </c>
      <c r="C18" s="176">
        <f t="shared" si="0"/>
        <v>5540</v>
      </c>
      <c r="D18" s="177">
        <v>421</v>
      </c>
      <c r="E18" s="262">
        <v>2796</v>
      </c>
      <c r="F18" s="178">
        <f t="shared" si="1"/>
        <v>2163</v>
      </c>
      <c r="G18" s="179">
        <v>160</v>
      </c>
      <c r="H18" s="180">
        <v>5380</v>
      </c>
      <c r="I18" s="181">
        <f t="shared" si="2"/>
        <v>3370</v>
      </c>
      <c r="J18" s="263">
        <v>2010</v>
      </c>
      <c r="K18" s="182">
        <v>148</v>
      </c>
      <c r="L18" s="182">
        <v>192</v>
      </c>
      <c r="M18" s="183">
        <v>288</v>
      </c>
      <c r="N18" s="183">
        <v>331</v>
      </c>
      <c r="O18" s="184">
        <f t="shared" si="3"/>
        <v>959</v>
      </c>
    </row>
    <row r="19" spans="1:15" ht="27.95" customHeight="1">
      <c r="A19" s="25">
        <v>15</v>
      </c>
      <c r="B19" s="106" t="s">
        <v>16</v>
      </c>
      <c r="C19" s="103">
        <f t="shared" si="0"/>
        <v>5069</v>
      </c>
      <c r="D19" s="78">
        <v>520</v>
      </c>
      <c r="E19" s="264">
        <v>2567</v>
      </c>
      <c r="F19" s="76">
        <f t="shared" si="1"/>
        <v>1845</v>
      </c>
      <c r="G19" s="107">
        <v>137</v>
      </c>
      <c r="H19" s="121">
        <v>4932</v>
      </c>
      <c r="I19" s="79">
        <f t="shared" si="2"/>
        <v>3115</v>
      </c>
      <c r="J19" s="265">
        <v>1817</v>
      </c>
      <c r="K19" s="122">
        <v>204</v>
      </c>
      <c r="L19" s="122">
        <v>249</v>
      </c>
      <c r="M19" s="123">
        <v>344</v>
      </c>
      <c r="N19" s="123">
        <v>372</v>
      </c>
      <c r="O19" s="105">
        <f t="shared" si="3"/>
        <v>1169</v>
      </c>
    </row>
    <row r="20" spans="1:15" ht="27.95" customHeight="1">
      <c r="A20" s="150">
        <v>16</v>
      </c>
      <c r="B20" s="175" t="s">
        <v>17</v>
      </c>
      <c r="C20" s="176">
        <f t="shared" si="0"/>
        <v>3791</v>
      </c>
      <c r="D20" s="177">
        <v>466</v>
      </c>
      <c r="E20" s="262">
        <v>1803</v>
      </c>
      <c r="F20" s="178">
        <f t="shared" si="1"/>
        <v>1378</v>
      </c>
      <c r="G20" s="179">
        <v>144</v>
      </c>
      <c r="H20" s="180">
        <v>3647</v>
      </c>
      <c r="I20" s="181">
        <f t="shared" si="2"/>
        <v>2210</v>
      </c>
      <c r="J20" s="263">
        <v>1437</v>
      </c>
      <c r="K20" s="182">
        <v>87</v>
      </c>
      <c r="L20" s="182">
        <v>158</v>
      </c>
      <c r="M20" s="183">
        <v>220</v>
      </c>
      <c r="N20" s="183">
        <v>223</v>
      </c>
      <c r="O20" s="184">
        <f t="shared" si="3"/>
        <v>688</v>
      </c>
    </row>
    <row r="21" spans="1:15" ht="27.95" customHeight="1">
      <c r="A21" s="25">
        <v>17</v>
      </c>
      <c r="B21" s="106" t="s">
        <v>18</v>
      </c>
      <c r="C21" s="103">
        <f t="shared" si="0"/>
        <v>5415</v>
      </c>
      <c r="D21" s="78">
        <v>784</v>
      </c>
      <c r="E21" s="264">
        <v>2480</v>
      </c>
      <c r="F21" s="76">
        <f t="shared" si="1"/>
        <v>1958</v>
      </c>
      <c r="G21" s="107">
        <v>193</v>
      </c>
      <c r="H21" s="121">
        <v>5222</v>
      </c>
      <c r="I21" s="79">
        <f t="shared" si="2"/>
        <v>2856</v>
      </c>
      <c r="J21" s="265">
        <v>2366</v>
      </c>
      <c r="K21" s="122">
        <v>244</v>
      </c>
      <c r="L21" s="122">
        <v>188</v>
      </c>
      <c r="M21" s="123">
        <v>392</v>
      </c>
      <c r="N21" s="123">
        <v>404</v>
      </c>
      <c r="O21" s="105">
        <f t="shared" si="3"/>
        <v>1228</v>
      </c>
    </row>
    <row r="22" spans="1:15" ht="27.95" customHeight="1">
      <c r="A22" s="150">
        <v>18</v>
      </c>
      <c r="B22" s="175" t="s">
        <v>19</v>
      </c>
      <c r="C22" s="176">
        <f t="shared" si="0"/>
        <v>9278</v>
      </c>
      <c r="D22" s="177">
        <v>710</v>
      </c>
      <c r="E22" s="262">
        <v>4754</v>
      </c>
      <c r="F22" s="178">
        <f t="shared" si="1"/>
        <v>3531</v>
      </c>
      <c r="G22" s="179">
        <v>283</v>
      </c>
      <c r="H22" s="180">
        <v>8995</v>
      </c>
      <c r="I22" s="181">
        <f t="shared" si="2"/>
        <v>5761</v>
      </c>
      <c r="J22" s="263">
        <v>3234</v>
      </c>
      <c r="K22" s="182">
        <v>300</v>
      </c>
      <c r="L22" s="182">
        <v>380</v>
      </c>
      <c r="M22" s="183">
        <v>502</v>
      </c>
      <c r="N22" s="183">
        <v>597</v>
      </c>
      <c r="O22" s="184">
        <f t="shared" si="3"/>
        <v>1779</v>
      </c>
    </row>
    <row r="23" spans="1:15" ht="27.95" customHeight="1" thickBot="1">
      <c r="A23" s="418" t="s">
        <v>0</v>
      </c>
      <c r="B23" s="587"/>
      <c r="C23" s="339">
        <f>SUM(C5:C22)</f>
        <v>141039</v>
      </c>
      <c r="D23" s="339">
        <f t="shared" ref="D23:O23" si="4">SUM(D5:D22)</f>
        <v>11612</v>
      </c>
      <c r="E23" s="339">
        <f t="shared" si="4"/>
        <v>71738</v>
      </c>
      <c r="F23" s="339">
        <f t="shared" si="4"/>
        <v>53821</v>
      </c>
      <c r="G23" s="339">
        <v>3868</v>
      </c>
      <c r="H23" s="339">
        <f t="shared" si="4"/>
        <v>137171</v>
      </c>
      <c r="I23" s="339">
        <f t="shared" si="4"/>
        <v>86044</v>
      </c>
      <c r="J23" s="339">
        <f t="shared" si="4"/>
        <v>51127</v>
      </c>
      <c r="K23" s="339">
        <f t="shared" si="4"/>
        <v>4445</v>
      </c>
      <c r="L23" s="339">
        <f t="shared" si="4"/>
        <v>5380</v>
      </c>
      <c r="M23" s="339">
        <f t="shared" si="4"/>
        <v>8491</v>
      </c>
      <c r="N23" s="339">
        <f t="shared" si="4"/>
        <v>8835</v>
      </c>
      <c r="O23" s="339">
        <f t="shared" si="4"/>
        <v>27151</v>
      </c>
    </row>
    <row r="24" spans="1:15">
      <c r="B24" s="576"/>
      <c r="C24" s="576"/>
      <c r="D24" s="576"/>
      <c r="E24" s="576"/>
      <c r="F24" s="576"/>
      <c r="G24" s="576"/>
      <c r="H24" s="576"/>
      <c r="O24" s="22"/>
    </row>
    <row r="25" spans="1:15" ht="15.75">
      <c r="H25" s="217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1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90" zoomScaleNormal="90" workbookViewId="0">
      <selection activeCell="H26" sqref="H26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customWidth="1"/>
    <col min="7" max="7" width="73.42578125" customWidth="1"/>
    <col min="8" max="8" width="7.7109375" customWidth="1"/>
    <col min="9" max="9" width="11.5703125" bestFit="1" customWidth="1"/>
    <col min="10" max="10" width="12.28515625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57.75" customHeight="1">
      <c r="A1" s="366" t="s">
        <v>273</v>
      </c>
      <c r="B1" s="367"/>
      <c r="C1" s="367"/>
      <c r="D1" s="367"/>
      <c r="E1" s="367"/>
      <c r="F1" s="368"/>
      <c r="G1" s="367"/>
      <c r="H1" s="367"/>
      <c r="I1" s="367"/>
      <c r="J1" s="367"/>
    </row>
    <row r="2" spans="1:10" ht="89.25" customHeight="1">
      <c r="A2" s="108" t="s">
        <v>1</v>
      </c>
      <c r="B2" s="108" t="s">
        <v>41</v>
      </c>
      <c r="C2" s="266" t="s">
        <v>319</v>
      </c>
      <c r="D2" s="266" t="s">
        <v>187</v>
      </c>
      <c r="E2" s="21"/>
      <c r="F2" s="607"/>
      <c r="G2" s="609" t="s">
        <v>318</v>
      </c>
      <c r="H2" s="603" t="s">
        <v>188</v>
      </c>
      <c r="I2" s="603" t="s">
        <v>189</v>
      </c>
      <c r="J2" s="603" t="s">
        <v>190</v>
      </c>
    </row>
    <row r="3" spans="1:10" ht="18">
      <c r="A3" s="355">
        <v>1</v>
      </c>
      <c r="B3" s="45" t="s">
        <v>2</v>
      </c>
      <c r="C3" s="68">
        <v>3060</v>
      </c>
      <c r="D3" s="68">
        <v>3748</v>
      </c>
      <c r="E3" s="21"/>
      <c r="F3" s="608"/>
      <c r="G3" s="610"/>
      <c r="H3" s="604"/>
      <c r="I3" s="604"/>
      <c r="J3" s="604"/>
    </row>
    <row r="4" spans="1:10" ht="18">
      <c r="A4" s="172">
        <v>2</v>
      </c>
      <c r="B4" s="151" t="s">
        <v>3</v>
      </c>
      <c r="C4" s="185">
        <v>3294</v>
      </c>
      <c r="D4" s="185">
        <v>4156</v>
      </c>
      <c r="E4" s="21"/>
      <c r="F4" s="267">
        <v>1</v>
      </c>
      <c r="G4" s="268" t="s">
        <v>191</v>
      </c>
      <c r="H4" s="269" t="s">
        <v>192</v>
      </c>
      <c r="I4" s="270" t="s">
        <v>274</v>
      </c>
      <c r="J4" s="270" t="s">
        <v>275</v>
      </c>
    </row>
    <row r="5" spans="1:10" ht="18">
      <c r="A5" s="355">
        <v>3</v>
      </c>
      <c r="B5" s="45" t="s">
        <v>4</v>
      </c>
      <c r="C5" s="68">
        <v>8294</v>
      </c>
      <c r="D5" s="68">
        <v>10046</v>
      </c>
      <c r="E5" s="21"/>
      <c r="F5" s="271"/>
      <c r="G5" s="272" t="s">
        <v>193</v>
      </c>
      <c r="H5" s="273" t="s">
        <v>194</v>
      </c>
      <c r="I5" s="270" t="s">
        <v>276</v>
      </c>
      <c r="J5" s="270" t="s">
        <v>277</v>
      </c>
    </row>
    <row r="6" spans="1:10" ht="18">
      <c r="A6" s="172">
        <v>4</v>
      </c>
      <c r="B6" s="151" t="s">
        <v>5</v>
      </c>
      <c r="C6" s="185">
        <v>18758</v>
      </c>
      <c r="D6" s="185">
        <v>23242</v>
      </c>
      <c r="E6" s="21"/>
      <c r="F6" s="271"/>
      <c r="G6" s="274" t="s">
        <v>135</v>
      </c>
      <c r="H6" s="273" t="s">
        <v>195</v>
      </c>
      <c r="I6" s="270" t="s">
        <v>278</v>
      </c>
      <c r="J6" s="270" t="s">
        <v>279</v>
      </c>
    </row>
    <row r="7" spans="1:10" ht="18">
      <c r="A7" s="355">
        <v>5</v>
      </c>
      <c r="B7" s="45" t="s">
        <v>6</v>
      </c>
      <c r="C7" s="68">
        <v>17590</v>
      </c>
      <c r="D7" s="68">
        <v>20765</v>
      </c>
      <c r="E7" s="21"/>
      <c r="F7" s="271"/>
      <c r="G7" s="274" t="s">
        <v>136</v>
      </c>
      <c r="H7" s="273" t="s">
        <v>196</v>
      </c>
      <c r="I7" s="270" t="s">
        <v>280</v>
      </c>
      <c r="J7" s="270" t="s">
        <v>281</v>
      </c>
    </row>
    <row r="8" spans="1:10" ht="18" customHeight="1">
      <c r="A8" s="172">
        <v>6</v>
      </c>
      <c r="B8" s="151" t="s">
        <v>7</v>
      </c>
      <c r="C8" s="185">
        <v>15194</v>
      </c>
      <c r="D8" s="185">
        <v>18573</v>
      </c>
      <c r="E8" s="21"/>
      <c r="F8" s="615"/>
      <c r="G8" s="616" t="s">
        <v>197</v>
      </c>
      <c r="H8" s="615" t="s">
        <v>198</v>
      </c>
      <c r="I8" s="598">
        <v>5645</v>
      </c>
      <c r="J8" s="598">
        <v>3094</v>
      </c>
    </row>
    <row r="9" spans="1:10" ht="18">
      <c r="A9" s="355">
        <v>7</v>
      </c>
      <c r="B9" s="45" t="s">
        <v>8</v>
      </c>
      <c r="C9" s="68">
        <v>6630</v>
      </c>
      <c r="D9" s="68">
        <v>7989</v>
      </c>
      <c r="E9" s="21"/>
      <c r="F9" s="615"/>
      <c r="G9" s="617"/>
      <c r="H9" s="615"/>
      <c r="I9" s="599"/>
      <c r="J9" s="599"/>
    </row>
    <row r="10" spans="1:10" ht="24.75">
      <c r="A10" s="172">
        <v>8</v>
      </c>
      <c r="B10" s="151" t="s">
        <v>9</v>
      </c>
      <c r="C10" s="185">
        <v>3580</v>
      </c>
      <c r="D10" s="185">
        <v>4602</v>
      </c>
      <c r="E10" s="21"/>
      <c r="F10" s="267"/>
      <c r="G10" s="274" t="s">
        <v>199</v>
      </c>
      <c r="H10" s="273" t="s">
        <v>200</v>
      </c>
      <c r="I10" s="270" t="s">
        <v>282</v>
      </c>
      <c r="J10" s="270" t="s">
        <v>283</v>
      </c>
    </row>
    <row r="11" spans="1:10" ht="18">
      <c r="A11" s="355">
        <v>9</v>
      </c>
      <c r="B11" s="45" t="s">
        <v>10</v>
      </c>
      <c r="C11" s="68">
        <v>7142</v>
      </c>
      <c r="D11" s="68">
        <v>8590</v>
      </c>
      <c r="E11" s="21"/>
      <c r="F11" s="275" t="s">
        <v>92</v>
      </c>
      <c r="G11" s="276" t="s">
        <v>201</v>
      </c>
      <c r="H11" s="273" t="s">
        <v>202</v>
      </c>
      <c r="I11" s="270" t="s">
        <v>284</v>
      </c>
      <c r="J11" s="270" t="s">
        <v>285</v>
      </c>
    </row>
    <row r="12" spans="1:10" ht="18">
      <c r="A12" s="172">
        <v>10</v>
      </c>
      <c r="B12" s="151" t="s">
        <v>11</v>
      </c>
      <c r="C12" s="185">
        <v>2424</v>
      </c>
      <c r="D12" s="185">
        <v>2985</v>
      </c>
      <c r="E12" s="21"/>
      <c r="F12" s="271"/>
      <c r="G12" s="274" t="s">
        <v>137</v>
      </c>
      <c r="H12" s="273" t="s">
        <v>203</v>
      </c>
      <c r="I12" s="270" t="s">
        <v>286</v>
      </c>
      <c r="J12" s="270" t="s">
        <v>286</v>
      </c>
    </row>
    <row r="13" spans="1:10" ht="18">
      <c r="A13" s="355">
        <v>11</v>
      </c>
      <c r="B13" s="45" t="s">
        <v>12</v>
      </c>
      <c r="C13" s="68">
        <v>4321</v>
      </c>
      <c r="D13" s="68">
        <v>5275</v>
      </c>
      <c r="E13" s="21"/>
      <c r="F13" s="271"/>
      <c r="G13" s="274" t="s">
        <v>138</v>
      </c>
      <c r="H13" s="273" t="s">
        <v>204</v>
      </c>
      <c r="I13" s="270" t="s">
        <v>287</v>
      </c>
      <c r="J13" s="270" t="s">
        <v>288</v>
      </c>
    </row>
    <row r="14" spans="1:10" ht="18" customHeight="1">
      <c r="A14" s="172">
        <v>12</v>
      </c>
      <c r="B14" s="151" t="s">
        <v>13</v>
      </c>
      <c r="C14" s="185">
        <v>6590</v>
      </c>
      <c r="D14" s="185">
        <v>8123</v>
      </c>
      <c r="E14" s="21"/>
      <c r="F14" s="611" t="s">
        <v>93</v>
      </c>
      <c r="G14" s="612" t="s">
        <v>205</v>
      </c>
      <c r="H14" s="615" t="s">
        <v>206</v>
      </c>
      <c r="I14" s="600">
        <v>7548</v>
      </c>
      <c r="J14" s="600">
        <v>2889</v>
      </c>
    </row>
    <row r="15" spans="1:10" ht="18">
      <c r="A15" s="355">
        <v>13</v>
      </c>
      <c r="B15" s="45" t="s">
        <v>14</v>
      </c>
      <c r="C15" s="68">
        <v>2561</v>
      </c>
      <c r="D15" s="68">
        <v>3353</v>
      </c>
      <c r="E15" s="21"/>
      <c r="F15" s="611"/>
      <c r="G15" s="613"/>
      <c r="H15" s="615"/>
      <c r="I15" s="601"/>
      <c r="J15" s="601"/>
    </row>
    <row r="16" spans="1:10" ht="18">
      <c r="A16" s="172">
        <v>14</v>
      </c>
      <c r="B16" s="151" t="s">
        <v>15</v>
      </c>
      <c r="C16" s="185">
        <v>5138</v>
      </c>
      <c r="D16" s="185">
        <v>6178</v>
      </c>
      <c r="E16" s="21"/>
      <c r="F16" s="611"/>
      <c r="G16" s="613"/>
      <c r="H16" s="615"/>
      <c r="I16" s="601"/>
      <c r="J16" s="601"/>
    </row>
    <row r="17" spans="1:11" ht="18">
      <c r="A17" s="355">
        <v>15</v>
      </c>
      <c r="B17" s="45" t="s">
        <v>16</v>
      </c>
      <c r="C17" s="68">
        <v>4456</v>
      </c>
      <c r="D17" s="68">
        <v>5693</v>
      </c>
      <c r="E17" s="21"/>
      <c r="F17" s="611"/>
      <c r="G17" s="614"/>
      <c r="H17" s="615"/>
      <c r="I17" s="602"/>
      <c r="J17" s="602"/>
    </row>
    <row r="18" spans="1:11" ht="18">
      <c r="A18" s="172">
        <v>16</v>
      </c>
      <c r="B18" s="151" t="s">
        <v>17</v>
      </c>
      <c r="C18" s="185">
        <v>3817</v>
      </c>
      <c r="D18" s="185">
        <v>4726</v>
      </c>
      <c r="E18" s="21"/>
      <c r="F18" s="277">
        <v>4</v>
      </c>
      <c r="G18" s="278" t="s">
        <v>207</v>
      </c>
      <c r="H18" s="279"/>
      <c r="I18" s="354">
        <f>I14+I11+I4</f>
        <v>159999</v>
      </c>
      <c r="J18" s="354">
        <f>J14+J11+J4</f>
        <v>126588</v>
      </c>
      <c r="K18" s="22"/>
    </row>
    <row r="19" spans="1:11" ht="18">
      <c r="A19" s="355">
        <v>17</v>
      </c>
      <c r="B19" s="45" t="s">
        <v>18</v>
      </c>
      <c r="C19" s="68">
        <v>5173</v>
      </c>
      <c r="D19" s="68">
        <v>6112</v>
      </c>
      <c r="E19" s="21"/>
      <c r="F19" s="280"/>
      <c r="G19" s="21"/>
      <c r="H19" s="21"/>
      <c r="I19" s="21"/>
      <c r="J19" s="21"/>
    </row>
    <row r="20" spans="1:11" ht="18">
      <c r="A20" s="172">
        <v>18</v>
      </c>
      <c r="B20" s="151" t="s">
        <v>19</v>
      </c>
      <c r="C20" s="185">
        <v>8566</v>
      </c>
      <c r="D20" s="185">
        <v>10194</v>
      </c>
      <c r="E20" s="21"/>
      <c r="F20" s="280"/>
      <c r="G20" s="21"/>
      <c r="H20" s="21"/>
      <c r="I20" s="21"/>
      <c r="J20" s="21"/>
    </row>
    <row r="21" spans="1:11" ht="18">
      <c r="A21" s="605" t="s">
        <v>0</v>
      </c>
      <c r="B21" s="606"/>
      <c r="C21" s="354">
        <f>SUM(C3:C20)</f>
        <v>126588</v>
      </c>
      <c r="D21" s="354">
        <f>SUM(D3:D20)</f>
        <v>154350</v>
      </c>
      <c r="E21" s="21"/>
      <c r="F21" s="280"/>
      <c r="G21" s="21"/>
      <c r="H21" s="21"/>
      <c r="I21" s="21"/>
      <c r="J21" s="21"/>
    </row>
    <row r="22" spans="1:11">
      <c r="A22" s="21"/>
      <c r="B22" s="21"/>
      <c r="C22" s="21"/>
      <c r="D22" s="21"/>
      <c r="E22" s="21"/>
      <c r="F22" s="280"/>
      <c r="G22" s="21"/>
      <c r="H22" s="21"/>
      <c r="I22" s="21"/>
      <c r="J22" s="21"/>
    </row>
  </sheetData>
  <mergeCells count="16">
    <mergeCell ref="J8:J9"/>
    <mergeCell ref="J14:J17"/>
    <mergeCell ref="J2:J3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F8:F9"/>
    <mergeCell ref="G8:G9"/>
    <mergeCell ref="H8:H9"/>
    <mergeCell ref="I8:I9"/>
  </mergeCells>
  <pageMargins left="0.25" right="0.25" top="0.75" bottom="0.75" header="0.3" footer="0.3"/>
  <pageSetup paperSize="9" scale="83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80" zoomScaleNormal="80" workbookViewId="0">
      <selection activeCell="T8" sqref="T8"/>
    </sheetView>
  </sheetViews>
  <sheetFormatPr defaultRowHeight="12.75"/>
  <cols>
    <col min="2" max="2" width="27.7109375" customWidth="1"/>
    <col min="4" max="4" width="9.85546875" customWidth="1"/>
    <col min="6" max="6" width="11.85546875" customWidth="1"/>
    <col min="8" max="8" width="13.28515625" customWidth="1"/>
    <col min="10" max="10" width="12.7109375" customWidth="1"/>
    <col min="12" max="12" width="12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198"/>
      <c r="B1" s="639" t="s">
        <v>37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198"/>
    </row>
    <row r="2" spans="1:20" ht="23.25">
      <c r="A2" s="198"/>
      <c r="B2" s="639" t="s">
        <v>38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198"/>
    </row>
    <row r="3" spans="1:20" ht="23.25">
      <c r="A3" s="198"/>
      <c r="B3" s="199"/>
      <c r="C3" s="639" t="s">
        <v>289</v>
      </c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198"/>
    </row>
    <row r="4" spans="1:20" ht="18.75" thickBot="1">
      <c r="A4" s="200"/>
      <c r="B4" s="200"/>
      <c r="C4" s="200"/>
      <c r="D4" s="200"/>
      <c r="E4" s="201"/>
      <c r="F4" s="201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</row>
    <row r="5" spans="1:20" ht="18" customHeight="1" thickBot="1">
      <c r="A5" s="632" t="s">
        <v>1</v>
      </c>
      <c r="B5" s="635" t="s">
        <v>41</v>
      </c>
      <c r="C5" s="640" t="s">
        <v>139</v>
      </c>
      <c r="D5" s="641"/>
      <c r="E5" s="641"/>
      <c r="F5" s="641"/>
      <c r="G5" s="641"/>
      <c r="H5" s="641"/>
      <c r="I5" s="642"/>
      <c r="J5" s="643" t="s">
        <v>290</v>
      </c>
      <c r="K5" s="643"/>
      <c r="L5" s="644"/>
      <c r="M5" s="644"/>
      <c r="N5" s="644"/>
      <c r="O5" s="644"/>
      <c r="P5" s="644"/>
      <c r="Q5" s="644"/>
      <c r="R5" s="644"/>
      <c r="S5" s="645"/>
      <c r="T5" s="200"/>
    </row>
    <row r="6" spans="1:20" ht="15.6" customHeight="1" thickBot="1">
      <c r="A6" s="633"/>
      <c r="B6" s="636"/>
      <c r="C6" s="638" t="s">
        <v>234</v>
      </c>
      <c r="D6" s="619"/>
      <c r="E6" s="620"/>
      <c r="F6" s="618" t="s">
        <v>163</v>
      </c>
      <c r="G6" s="619"/>
      <c r="H6" s="620"/>
      <c r="I6" s="621" t="s">
        <v>235</v>
      </c>
      <c r="J6" s="623" t="s">
        <v>140</v>
      </c>
      <c r="K6" s="624"/>
      <c r="L6" s="625"/>
      <c r="M6" s="625"/>
      <c r="N6" s="625"/>
      <c r="O6" s="625"/>
      <c r="P6" s="626"/>
      <c r="Q6" s="627" t="s">
        <v>141</v>
      </c>
      <c r="R6" s="628"/>
      <c r="S6" s="629"/>
      <c r="T6" s="326"/>
    </row>
    <row r="7" spans="1:20" ht="60.75" thickBot="1">
      <c r="A7" s="634"/>
      <c r="B7" s="637"/>
      <c r="C7" s="218" t="s">
        <v>29</v>
      </c>
      <c r="D7" s="202" t="s">
        <v>236</v>
      </c>
      <c r="E7" s="202" t="s">
        <v>237</v>
      </c>
      <c r="F7" s="218" t="s">
        <v>29</v>
      </c>
      <c r="G7" s="202" t="s">
        <v>236</v>
      </c>
      <c r="H7" s="202" t="s">
        <v>237</v>
      </c>
      <c r="I7" s="622"/>
      <c r="J7" s="344" t="s">
        <v>29</v>
      </c>
      <c r="K7" s="345" t="s">
        <v>162</v>
      </c>
      <c r="L7" s="346" t="s">
        <v>163</v>
      </c>
      <c r="M7" s="347" t="s">
        <v>164</v>
      </c>
      <c r="N7" s="328" t="s">
        <v>166</v>
      </c>
      <c r="O7" s="327" t="s">
        <v>167</v>
      </c>
      <c r="P7" s="329" t="s">
        <v>165</v>
      </c>
      <c r="Q7" s="220" t="s">
        <v>29</v>
      </c>
      <c r="R7" s="202" t="s">
        <v>162</v>
      </c>
      <c r="S7" s="219" t="s">
        <v>163</v>
      </c>
      <c r="T7" s="326"/>
    </row>
    <row r="8" spans="1:20" ht="18.75" thickTop="1">
      <c r="A8" s="86">
        <v>1</v>
      </c>
      <c r="B8" s="102" t="s">
        <v>2</v>
      </c>
      <c r="C8" s="221">
        <v>185</v>
      </c>
      <c r="D8" s="204">
        <v>56</v>
      </c>
      <c r="E8" s="204">
        <f>C8-D8</f>
        <v>129</v>
      </c>
      <c r="F8" s="206">
        <v>1</v>
      </c>
      <c r="G8" s="204">
        <v>0</v>
      </c>
      <c r="H8" s="204">
        <f>F8-G8</f>
        <v>1</v>
      </c>
      <c r="I8" s="330">
        <f>C8+F8</f>
        <v>186</v>
      </c>
      <c r="J8" s="221">
        <f>K8+L8</f>
        <v>355</v>
      </c>
      <c r="K8" s="223">
        <v>354</v>
      </c>
      <c r="L8" s="223">
        <v>1</v>
      </c>
      <c r="M8" s="348">
        <v>120</v>
      </c>
      <c r="N8" s="204">
        <f t="shared" ref="N8:N25" si="0">K8-M8</f>
        <v>234</v>
      </c>
      <c r="O8" s="204">
        <v>0</v>
      </c>
      <c r="P8" s="222">
        <f t="shared" ref="P8:P25" si="1">L8-O8</f>
        <v>1</v>
      </c>
      <c r="Q8" s="221">
        <f>R8+S8</f>
        <v>339</v>
      </c>
      <c r="R8" s="223">
        <v>338</v>
      </c>
      <c r="S8" s="74">
        <v>1</v>
      </c>
      <c r="T8" s="331"/>
    </row>
    <row r="9" spans="1:20" ht="18">
      <c r="A9" s="224">
        <v>2</v>
      </c>
      <c r="B9" s="332" t="s">
        <v>3</v>
      </c>
      <c r="C9" s="225">
        <v>167</v>
      </c>
      <c r="D9" s="205">
        <v>55</v>
      </c>
      <c r="E9" s="205">
        <f t="shared" ref="E9:E25" si="2">C9-D9</f>
        <v>112</v>
      </c>
      <c r="F9" s="226">
        <v>2</v>
      </c>
      <c r="G9" s="205">
        <v>0</v>
      </c>
      <c r="H9" s="205">
        <f t="shared" ref="H9:H25" si="3">F9-G9</f>
        <v>2</v>
      </c>
      <c r="I9" s="333">
        <f t="shared" ref="I9:I25" si="4">C9+F9</f>
        <v>169</v>
      </c>
      <c r="J9" s="225">
        <f t="shared" ref="J9:J25" si="5">K9+L9</f>
        <v>302</v>
      </c>
      <c r="K9" s="229">
        <v>296</v>
      </c>
      <c r="L9" s="229">
        <v>6</v>
      </c>
      <c r="M9" s="349">
        <v>96</v>
      </c>
      <c r="N9" s="205">
        <f t="shared" si="0"/>
        <v>200</v>
      </c>
      <c r="O9" s="205">
        <v>1</v>
      </c>
      <c r="P9" s="228">
        <f t="shared" si="1"/>
        <v>5</v>
      </c>
      <c r="Q9" s="225">
        <f t="shared" ref="Q9:Q25" si="6">R9+S9</f>
        <v>295</v>
      </c>
      <c r="R9" s="229">
        <v>289</v>
      </c>
      <c r="S9" s="230">
        <v>6</v>
      </c>
      <c r="T9" s="331"/>
    </row>
    <row r="10" spans="1:20" ht="18">
      <c r="A10" s="87">
        <v>3</v>
      </c>
      <c r="B10" s="106" t="s">
        <v>4</v>
      </c>
      <c r="C10" s="221">
        <v>257</v>
      </c>
      <c r="D10" s="204">
        <v>105</v>
      </c>
      <c r="E10" s="204">
        <f t="shared" si="2"/>
        <v>152</v>
      </c>
      <c r="F10" s="206">
        <v>0</v>
      </c>
      <c r="G10" s="204">
        <v>0</v>
      </c>
      <c r="H10" s="204">
        <f t="shared" si="3"/>
        <v>0</v>
      </c>
      <c r="I10" s="330">
        <f t="shared" si="4"/>
        <v>257</v>
      </c>
      <c r="J10" s="221">
        <f t="shared" si="5"/>
        <v>499</v>
      </c>
      <c r="K10" s="223">
        <v>492</v>
      </c>
      <c r="L10" s="223">
        <v>7</v>
      </c>
      <c r="M10" s="348">
        <v>200</v>
      </c>
      <c r="N10" s="204">
        <f t="shared" si="0"/>
        <v>292</v>
      </c>
      <c r="O10" s="204">
        <v>3</v>
      </c>
      <c r="P10" s="222">
        <f t="shared" si="1"/>
        <v>4</v>
      </c>
      <c r="Q10" s="221">
        <f t="shared" si="6"/>
        <v>479</v>
      </c>
      <c r="R10" s="223">
        <v>472</v>
      </c>
      <c r="S10" s="74">
        <v>7</v>
      </c>
      <c r="T10" s="331"/>
    </row>
    <row r="11" spans="1:20" ht="18">
      <c r="A11" s="224">
        <v>4</v>
      </c>
      <c r="B11" s="332" t="s">
        <v>5</v>
      </c>
      <c r="C11" s="225">
        <v>947</v>
      </c>
      <c r="D11" s="205">
        <v>336</v>
      </c>
      <c r="E11" s="205">
        <f t="shared" si="2"/>
        <v>611</v>
      </c>
      <c r="F11" s="227">
        <v>8</v>
      </c>
      <c r="G11" s="205">
        <v>3</v>
      </c>
      <c r="H11" s="205">
        <f t="shared" si="3"/>
        <v>5</v>
      </c>
      <c r="I11" s="333">
        <f t="shared" si="4"/>
        <v>955</v>
      </c>
      <c r="J11" s="225">
        <f t="shared" si="5"/>
        <v>1839</v>
      </c>
      <c r="K11" s="229">
        <v>1820</v>
      </c>
      <c r="L11" s="229">
        <v>19</v>
      </c>
      <c r="M11" s="349">
        <v>750</v>
      </c>
      <c r="N11" s="205">
        <f t="shared" si="0"/>
        <v>1070</v>
      </c>
      <c r="O11" s="205">
        <v>10</v>
      </c>
      <c r="P11" s="228">
        <f t="shared" si="1"/>
        <v>9</v>
      </c>
      <c r="Q11" s="225">
        <f t="shared" si="6"/>
        <v>1784</v>
      </c>
      <c r="R11" s="229">
        <v>1765</v>
      </c>
      <c r="S11" s="230">
        <v>19</v>
      </c>
      <c r="T11" s="331"/>
    </row>
    <row r="12" spans="1:20" ht="18">
      <c r="A12" s="87">
        <v>5</v>
      </c>
      <c r="B12" s="106" t="s">
        <v>6</v>
      </c>
      <c r="C12" s="221">
        <v>619</v>
      </c>
      <c r="D12" s="204">
        <v>251</v>
      </c>
      <c r="E12" s="204">
        <f t="shared" si="2"/>
        <v>368</v>
      </c>
      <c r="F12" s="206">
        <v>13</v>
      </c>
      <c r="G12" s="204">
        <v>5</v>
      </c>
      <c r="H12" s="204">
        <f t="shared" si="3"/>
        <v>8</v>
      </c>
      <c r="I12" s="330">
        <f t="shared" si="4"/>
        <v>632</v>
      </c>
      <c r="J12" s="221">
        <f t="shared" si="5"/>
        <v>1208</v>
      </c>
      <c r="K12" s="223">
        <v>1181</v>
      </c>
      <c r="L12" s="223">
        <v>27</v>
      </c>
      <c r="M12" s="348">
        <v>532</v>
      </c>
      <c r="N12" s="204">
        <f t="shared" si="0"/>
        <v>649</v>
      </c>
      <c r="O12" s="204">
        <v>11</v>
      </c>
      <c r="P12" s="222">
        <f t="shared" si="1"/>
        <v>16</v>
      </c>
      <c r="Q12" s="221">
        <f t="shared" si="6"/>
        <v>1160</v>
      </c>
      <c r="R12" s="223">
        <v>1133</v>
      </c>
      <c r="S12" s="74">
        <v>27</v>
      </c>
      <c r="T12" s="331"/>
    </row>
    <row r="13" spans="1:20" ht="18">
      <c r="A13" s="224">
        <v>6</v>
      </c>
      <c r="B13" s="332" t="s">
        <v>7</v>
      </c>
      <c r="C13" s="225">
        <v>740</v>
      </c>
      <c r="D13" s="205">
        <v>251</v>
      </c>
      <c r="E13" s="205">
        <f t="shared" si="2"/>
        <v>489</v>
      </c>
      <c r="F13" s="227">
        <v>7</v>
      </c>
      <c r="G13" s="205">
        <v>2</v>
      </c>
      <c r="H13" s="205">
        <f t="shared" si="3"/>
        <v>5</v>
      </c>
      <c r="I13" s="333">
        <f t="shared" si="4"/>
        <v>747</v>
      </c>
      <c r="J13" s="225">
        <f t="shared" si="5"/>
        <v>1435</v>
      </c>
      <c r="K13" s="229">
        <v>1412</v>
      </c>
      <c r="L13" s="229">
        <v>23</v>
      </c>
      <c r="M13" s="349">
        <v>535</v>
      </c>
      <c r="N13" s="205">
        <f t="shared" si="0"/>
        <v>877</v>
      </c>
      <c r="O13" s="205">
        <v>11</v>
      </c>
      <c r="P13" s="228">
        <f t="shared" si="1"/>
        <v>12</v>
      </c>
      <c r="Q13" s="225">
        <f t="shared" si="6"/>
        <v>1382</v>
      </c>
      <c r="R13" s="229">
        <v>1359</v>
      </c>
      <c r="S13" s="230">
        <v>23</v>
      </c>
      <c r="T13" s="331"/>
    </row>
    <row r="14" spans="1:20" ht="18">
      <c r="A14" s="87">
        <v>7</v>
      </c>
      <c r="B14" s="106" t="s">
        <v>8</v>
      </c>
      <c r="C14" s="221">
        <v>281</v>
      </c>
      <c r="D14" s="204">
        <v>99</v>
      </c>
      <c r="E14" s="204">
        <f t="shared" si="2"/>
        <v>182</v>
      </c>
      <c r="F14" s="206">
        <v>5</v>
      </c>
      <c r="G14" s="204">
        <v>1</v>
      </c>
      <c r="H14" s="204">
        <f t="shared" si="3"/>
        <v>4</v>
      </c>
      <c r="I14" s="330">
        <f t="shared" si="4"/>
        <v>286</v>
      </c>
      <c r="J14" s="221">
        <f t="shared" si="5"/>
        <v>497</v>
      </c>
      <c r="K14" s="223">
        <v>486</v>
      </c>
      <c r="L14" s="223">
        <v>11</v>
      </c>
      <c r="M14" s="348">
        <v>189</v>
      </c>
      <c r="N14" s="204">
        <f t="shared" si="0"/>
        <v>297</v>
      </c>
      <c r="O14" s="204">
        <v>3</v>
      </c>
      <c r="P14" s="222">
        <f t="shared" si="1"/>
        <v>8</v>
      </c>
      <c r="Q14" s="221">
        <f t="shared" si="6"/>
        <v>475</v>
      </c>
      <c r="R14" s="223">
        <v>464</v>
      </c>
      <c r="S14" s="74">
        <v>11</v>
      </c>
      <c r="T14" s="331"/>
    </row>
    <row r="15" spans="1:20" ht="18">
      <c r="A15" s="224">
        <v>8</v>
      </c>
      <c r="B15" s="332" t="s">
        <v>9</v>
      </c>
      <c r="C15" s="225">
        <v>195</v>
      </c>
      <c r="D15" s="205">
        <v>81</v>
      </c>
      <c r="E15" s="205">
        <f t="shared" si="2"/>
        <v>114</v>
      </c>
      <c r="F15" s="227">
        <v>4</v>
      </c>
      <c r="G15" s="205">
        <v>2</v>
      </c>
      <c r="H15" s="205">
        <f t="shared" si="3"/>
        <v>2</v>
      </c>
      <c r="I15" s="333">
        <f t="shared" si="4"/>
        <v>199</v>
      </c>
      <c r="J15" s="225">
        <f t="shared" si="5"/>
        <v>338</v>
      </c>
      <c r="K15" s="229">
        <v>329</v>
      </c>
      <c r="L15" s="229">
        <v>9</v>
      </c>
      <c r="M15" s="349">
        <v>130</v>
      </c>
      <c r="N15" s="205">
        <f t="shared" si="0"/>
        <v>199</v>
      </c>
      <c r="O15" s="205">
        <v>4</v>
      </c>
      <c r="P15" s="228">
        <f t="shared" si="1"/>
        <v>5</v>
      </c>
      <c r="Q15" s="225">
        <f t="shared" si="6"/>
        <v>321</v>
      </c>
      <c r="R15" s="229">
        <v>312</v>
      </c>
      <c r="S15" s="230">
        <v>9</v>
      </c>
      <c r="T15" s="331"/>
    </row>
    <row r="16" spans="1:20" ht="18">
      <c r="A16" s="87">
        <v>9</v>
      </c>
      <c r="B16" s="106" t="s">
        <v>10</v>
      </c>
      <c r="C16" s="221">
        <v>316</v>
      </c>
      <c r="D16" s="204">
        <v>118</v>
      </c>
      <c r="E16" s="204">
        <f t="shared" si="2"/>
        <v>198</v>
      </c>
      <c r="F16" s="206">
        <v>7</v>
      </c>
      <c r="G16" s="204">
        <v>2</v>
      </c>
      <c r="H16" s="204">
        <f t="shared" si="3"/>
        <v>5</v>
      </c>
      <c r="I16" s="330">
        <f t="shared" si="4"/>
        <v>323</v>
      </c>
      <c r="J16" s="221">
        <f t="shared" si="5"/>
        <v>569</v>
      </c>
      <c r="K16" s="223">
        <v>559</v>
      </c>
      <c r="L16" s="223">
        <v>10</v>
      </c>
      <c r="M16" s="348">
        <v>231</v>
      </c>
      <c r="N16" s="204">
        <f t="shared" si="0"/>
        <v>328</v>
      </c>
      <c r="O16" s="204">
        <v>4</v>
      </c>
      <c r="P16" s="222">
        <f t="shared" si="1"/>
        <v>6</v>
      </c>
      <c r="Q16" s="221">
        <f t="shared" si="6"/>
        <v>555</v>
      </c>
      <c r="R16" s="223">
        <v>545</v>
      </c>
      <c r="S16" s="74">
        <v>10</v>
      </c>
      <c r="T16" s="331"/>
    </row>
    <row r="17" spans="1:20" ht="18">
      <c r="A17" s="224">
        <v>10</v>
      </c>
      <c r="B17" s="332" t="s">
        <v>11</v>
      </c>
      <c r="C17" s="225">
        <v>112</v>
      </c>
      <c r="D17" s="205">
        <v>36</v>
      </c>
      <c r="E17" s="205">
        <f t="shared" si="2"/>
        <v>76</v>
      </c>
      <c r="F17" s="227">
        <v>1</v>
      </c>
      <c r="G17" s="205">
        <v>1</v>
      </c>
      <c r="H17" s="205">
        <f t="shared" si="3"/>
        <v>0</v>
      </c>
      <c r="I17" s="333">
        <f t="shared" si="4"/>
        <v>113</v>
      </c>
      <c r="J17" s="225">
        <f t="shared" si="5"/>
        <v>208</v>
      </c>
      <c r="K17" s="229">
        <v>207</v>
      </c>
      <c r="L17" s="229">
        <v>1</v>
      </c>
      <c r="M17" s="349">
        <v>81</v>
      </c>
      <c r="N17" s="205">
        <f t="shared" si="0"/>
        <v>126</v>
      </c>
      <c r="O17" s="205">
        <v>1</v>
      </c>
      <c r="P17" s="228">
        <f t="shared" si="1"/>
        <v>0</v>
      </c>
      <c r="Q17" s="225">
        <f t="shared" si="6"/>
        <v>199</v>
      </c>
      <c r="R17" s="229">
        <v>198</v>
      </c>
      <c r="S17" s="230">
        <v>1</v>
      </c>
      <c r="T17" s="331"/>
    </row>
    <row r="18" spans="1:20" ht="18">
      <c r="A18" s="87">
        <v>11</v>
      </c>
      <c r="B18" s="106" t="s">
        <v>12</v>
      </c>
      <c r="C18" s="221">
        <v>258</v>
      </c>
      <c r="D18" s="204">
        <v>107</v>
      </c>
      <c r="E18" s="204">
        <f t="shared" si="2"/>
        <v>151</v>
      </c>
      <c r="F18" s="206">
        <v>4</v>
      </c>
      <c r="G18" s="204">
        <v>0</v>
      </c>
      <c r="H18" s="204">
        <f t="shared" si="3"/>
        <v>4</v>
      </c>
      <c r="I18" s="330">
        <f t="shared" si="4"/>
        <v>262</v>
      </c>
      <c r="J18" s="221">
        <f t="shared" si="5"/>
        <v>491</v>
      </c>
      <c r="K18" s="223">
        <v>483</v>
      </c>
      <c r="L18" s="223">
        <v>8</v>
      </c>
      <c r="M18" s="348">
        <v>214</v>
      </c>
      <c r="N18" s="204">
        <f t="shared" si="0"/>
        <v>269</v>
      </c>
      <c r="O18" s="204">
        <v>1</v>
      </c>
      <c r="P18" s="222">
        <f t="shared" si="1"/>
        <v>7</v>
      </c>
      <c r="Q18" s="221">
        <f t="shared" si="6"/>
        <v>481</v>
      </c>
      <c r="R18" s="223">
        <v>473</v>
      </c>
      <c r="S18" s="74">
        <v>8</v>
      </c>
      <c r="T18" s="331"/>
    </row>
    <row r="19" spans="1:20" ht="18">
      <c r="A19" s="224">
        <v>12</v>
      </c>
      <c r="B19" s="332" t="s">
        <v>13</v>
      </c>
      <c r="C19" s="225">
        <v>255</v>
      </c>
      <c r="D19" s="205">
        <v>95</v>
      </c>
      <c r="E19" s="205">
        <f t="shared" si="2"/>
        <v>160</v>
      </c>
      <c r="F19" s="227">
        <v>0</v>
      </c>
      <c r="G19" s="205">
        <v>0</v>
      </c>
      <c r="H19" s="205">
        <f t="shared" si="3"/>
        <v>0</v>
      </c>
      <c r="I19" s="333">
        <f t="shared" si="4"/>
        <v>255</v>
      </c>
      <c r="J19" s="225">
        <f t="shared" si="5"/>
        <v>481</v>
      </c>
      <c r="K19" s="229">
        <v>478</v>
      </c>
      <c r="L19" s="229">
        <v>3</v>
      </c>
      <c r="M19" s="349">
        <v>194</v>
      </c>
      <c r="N19" s="205">
        <f t="shared" si="0"/>
        <v>284</v>
      </c>
      <c r="O19" s="205">
        <v>2</v>
      </c>
      <c r="P19" s="228">
        <f t="shared" si="1"/>
        <v>1</v>
      </c>
      <c r="Q19" s="225">
        <f t="shared" si="6"/>
        <v>464</v>
      </c>
      <c r="R19" s="229">
        <v>461</v>
      </c>
      <c r="S19" s="230">
        <v>3</v>
      </c>
      <c r="T19" s="331"/>
    </row>
    <row r="20" spans="1:20" ht="18">
      <c r="A20" s="87">
        <v>13</v>
      </c>
      <c r="B20" s="106" t="s">
        <v>14</v>
      </c>
      <c r="C20" s="221">
        <v>107</v>
      </c>
      <c r="D20" s="204">
        <v>35</v>
      </c>
      <c r="E20" s="204">
        <f t="shared" si="2"/>
        <v>72</v>
      </c>
      <c r="F20" s="206">
        <v>1</v>
      </c>
      <c r="G20" s="204">
        <v>0</v>
      </c>
      <c r="H20" s="204">
        <f t="shared" si="3"/>
        <v>1</v>
      </c>
      <c r="I20" s="330">
        <f t="shared" si="4"/>
        <v>108</v>
      </c>
      <c r="J20" s="221">
        <f t="shared" si="5"/>
        <v>219</v>
      </c>
      <c r="K20" s="223">
        <v>218</v>
      </c>
      <c r="L20" s="223">
        <v>1</v>
      </c>
      <c r="M20" s="348">
        <v>80</v>
      </c>
      <c r="N20" s="204">
        <f t="shared" si="0"/>
        <v>138</v>
      </c>
      <c r="O20" s="204">
        <v>0</v>
      </c>
      <c r="P20" s="222">
        <f t="shared" si="1"/>
        <v>1</v>
      </c>
      <c r="Q20" s="221">
        <f t="shared" si="6"/>
        <v>214</v>
      </c>
      <c r="R20" s="223">
        <v>213</v>
      </c>
      <c r="S20" s="74">
        <v>1</v>
      </c>
      <c r="T20" s="331"/>
    </row>
    <row r="21" spans="1:20" ht="18">
      <c r="A21" s="224">
        <v>14</v>
      </c>
      <c r="B21" s="332" t="s">
        <v>15</v>
      </c>
      <c r="C21" s="225">
        <v>220</v>
      </c>
      <c r="D21" s="205">
        <v>85</v>
      </c>
      <c r="E21" s="205">
        <f t="shared" si="2"/>
        <v>135</v>
      </c>
      <c r="F21" s="227">
        <v>0</v>
      </c>
      <c r="G21" s="205">
        <v>0</v>
      </c>
      <c r="H21" s="205">
        <f t="shared" si="3"/>
        <v>0</v>
      </c>
      <c r="I21" s="333">
        <f t="shared" si="4"/>
        <v>220</v>
      </c>
      <c r="J21" s="225">
        <f t="shared" si="5"/>
        <v>414</v>
      </c>
      <c r="K21" s="229">
        <v>413</v>
      </c>
      <c r="L21" s="229">
        <v>1</v>
      </c>
      <c r="M21" s="349">
        <v>173</v>
      </c>
      <c r="N21" s="205">
        <f t="shared" si="0"/>
        <v>240</v>
      </c>
      <c r="O21" s="205">
        <v>1</v>
      </c>
      <c r="P21" s="228">
        <f t="shared" si="1"/>
        <v>0</v>
      </c>
      <c r="Q21" s="225">
        <f t="shared" si="6"/>
        <v>398</v>
      </c>
      <c r="R21" s="229">
        <v>397</v>
      </c>
      <c r="S21" s="230">
        <v>1</v>
      </c>
      <c r="T21" s="331"/>
    </row>
    <row r="22" spans="1:20" ht="18">
      <c r="A22" s="87">
        <v>15</v>
      </c>
      <c r="B22" s="106" t="s">
        <v>16</v>
      </c>
      <c r="C22" s="221">
        <v>196</v>
      </c>
      <c r="D22" s="204">
        <v>61</v>
      </c>
      <c r="E22" s="204">
        <f t="shared" si="2"/>
        <v>135</v>
      </c>
      <c r="F22" s="206">
        <v>2</v>
      </c>
      <c r="G22" s="204">
        <v>0</v>
      </c>
      <c r="H22" s="204">
        <f t="shared" si="3"/>
        <v>2</v>
      </c>
      <c r="I22" s="330">
        <f t="shared" si="4"/>
        <v>198</v>
      </c>
      <c r="J22" s="221">
        <f t="shared" si="5"/>
        <v>370</v>
      </c>
      <c r="K22" s="223">
        <v>367</v>
      </c>
      <c r="L22" s="223">
        <v>3</v>
      </c>
      <c r="M22" s="348">
        <v>133</v>
      </c>
      <c r="N22" s="204">
        <f t="shared" si="0"/>
        <v>234</v>
      </c>
      <c r="O22" s="204">
        <v>0</v>
      </c>
      <c r="P22" s="222">
        <f t="shared" si="1"/>
        <v>3</v>
      </c>
      <c r="Q22" s="221">
        <f t="shared" si="6"/>
        <v>355</v>
      </c>
      <c r="R22" s="223">
        <v>352</v>
      </c>
      <c r="S22" s="74">
        <v>3</v>
      </c>
      <c r="T22" s="331"/>
    </row>
    <row r="23" spans="1:20" ht="18">
      <c r="A23" s="224">
        <v>16</v>
      </c>
      <c r="B23" s="332" t="s">
        <v>17</v>
      </c>
      <c r="C23" s="225">
        <v>152</v>
      </c>
      <c r="D23" s="205">
        <v>65</v>
      </c>
      <c r="E23" s="205">
        <f t="shared" si="2"/>
        <v>87</v>
      </c>
      <c r="F23" s="227">
        <v>7</v>
      </c>
      <c r="G23" s="205">
        <v>4</v>
      </c>
      <c r="H23" s="205">
        <f t="shared" si="3"/>
        <v>3</v>
      </c>
      <c r="I23" s="333">
        <f t="shared" si="4"/>
        <v>159</v>
      </c>
      <c r="J23" s="225">
        <f t="shared" si="5"/>
        <v>275</v>
      </c>
      <c r="K23" s="229">
        <v>264</v>
      </c>
      <c r="L23" s="229">
        <v>11</v>
      </c>
      <c r="M23" s="349">
        <v>114</v>
      </c>
      <c r="N23" s="205">
        <f t="shared" si="0"/>
        <v>150</v>
      </c>
      <c r="O23" s="205">
        <v>6</v>
      </c>
      <c r="P23" s="228">
        <f t="shared" si="1"/>
        <v>5</v>
      </c>
      <c r="Q23" s="225">
        <f t="shared" si="6"/>
        <v>265</v>
      </c>
      <c r="R23" s="229">
        <v>254</v>
      </c>
      <c r="S23" s="230">
        <v>11</v>
      </c>
      <c r="T23" s="331"/>
    </row>
    <row r="24" spans="1:20" ht="18">
      <c r="A24" s="87">
        <v>17</v>
      </c>
      <c r="B24" s="106" t="s">
        <v>18</v>
      </c>
      <c r="C24" s="221">
        <v>234</v>
      </c>
      <c r="D24" s="204">
        <v>91</v>
      </c>
      <c r="E24" s="204">
        <f t="shared" si="2"/>
        <v>143</v>
      </c>
      <c r="F24" s="206">
        <v>1</v>
      </c>
      <c r="G24" s="204">
        <v>0</v>
      </c>
      <c r="H24" s="204">
        <f t="shared" si="3"/>
        <v>1</v>
      </c>
      <c r="I24" s="330">
        <f t="shared" si="4"/>
        <v>235</v>
      </c>
      <c r="J24" s="221">
        <f t="shared" si="5"/>
        <v>443</v>
      </c>
      <c r="K24" s="223">
        <v>440</v>
      </c>
      <c r="L24" s="223">
        <v>3</v>
      </c>
      <c r="M24" s="348">
        <v>169</v>
      </c>
      <c r="N24" s="204">
        <f t="shared" si="0"/>
        <v>271</v>
      </c>
      <c r="O24" s="204">
        <v>1</v>
      </c>
      <c r="P24" s="222">
        <f t="shared" si="1"/>
        <v>2</v>
      </c>
      <c r="Q24" s="221">
        <f t="shared" si="6"/>
        <v>429</v>
      </c>
      <c r="R24" s="223">
        <v>426</v>
      </c>
      <c r="S24" s="74">
        <v>3</v>
      </c>
      <c r="T24" s="331"/>
    </row>
    <row r="25" spans="1:20" ht="18.75" thickBot="1">
      <c r="A25" s="231">
        <v>18</v>
      </c>
      <c r="B25" s="334" t="s">
        <v>19</v>
      </c>
      <c r="C25" s="335">
        <v>430</v>
      </c>
      <c r="D25" s="336">
        <v>151</v>
      </c>
      <c r="E25" s="336">
        <f t="shared" si="2"/>
        <v>279</v>
      </c>
      <c r="F25" s="337">
        <v>1</v>
      </c>
      <c r="G25" s="336">
        <v>0</v>
      </c>
      <c r="H25" s="336">
        <f t="shared" si="3"/>
        <v>1</v>
      </c>
      <c r="I25" s="338">
        <f t="shared" si="4"/>
        <v>431</v>
      </c>
      <c r="J25" s="232">
        <f t="shared" si="5"/>
        <v>789</v>
      </c>
      <c r="K25" s="235">
        <v>776</v>
      </c>
      <c r="L25" s="235">
        <v>13</v>
      </c>
      <c r="M25" s="350">
        <v>283</v>
      </c>
      <c r="N25" s="233">
        <f t="shared" si="0"/>
        <v>493</v>
      </c>
      <c r="O25" s="233">
        <v>6</v>
      </c>
      <c r="P25" s="234">
        <f t="shared" si="1"/>
        <v>7</v>
      </c>
      <c r="Q25" s="232">
        <f t="shared" si="6"/>
        <v>769</v>
      </c>
      <c r="R25" s="235">
        <v>756</v>
      </c>
      <c r="S25" s="281">
        <v>13</v>
      </c>
      <c r="T25" s="331"/>
    </row>
    <row r="26" spans="1:20" ht="18.75" thickBot="1">
      <c r="A26" s="630" t="s">
        <v>0</v>
      </c>
      <c r="B26" s="631"/>
      <c r="C26" s="236">
        <f t="shared" ref="C26:S26" si="7">SUM(C8:C25)</f>
        <v>5671</v>
      </c>
      <c r="D26" s="236">
        <f t="shared" si="7"/>
        <v>2078</v>
      </c>
      <c r="E26" s="236">
        <f t="shared" si="7"/>
        <v>3593</v>
      </c>
      <c r="F26" s="236">
        <f t="shared" si="7"/>
        <v>64</v>
      </c>
      <c r="G26" s="236">
        <f t="shared" si="7"/>
        <v>20</v>
      </c>
      <c r="H26" s="236">
        <f t="shared" si="7"/>
        <v>44</v>
      </c>
      <c r="I26" s="236">
        <f t="shared" si="7"/>
        <v>5735</v>
      </c>
      <c r="J26" s="282">
        <f t="shared" si="7"/>
        <v>10732</v>
      </c>
      <c r="K26" s="282">
        <f t="shared" si="7"/>
        <v>10575</v>
      </c>
      <c r="L26" s="351">
        <f t="shared" si="7"/>
        <v>157</v>
      </c>
      <c r="M26" s="352">
        <f>SUM(M8:M25)</f>
        <v>4224</v>
      </c>
      <c r="N26" s="236">
        <f t="shared" si="7"/>
        <v>6351</v>
      </c>
      <c r="O26" s="236">
        <f t="shared" si="7"/>
        <v>65</v>
      </c>
      <c r="P26" s="236">
        <f t="shared" si="7"/>
        <v>92</v>
      </c>
      <c r="Q26" s="282">
        <f>R26+S26</f>
        <v>10364</v>
      </c>
      <c r="R26" s="236">
        <f t="shared" si="7"/>
        <v>10207</v>
      </c>
      <c r="S26" s="236">
        <f t="shared" si="7"/>
        <v>157</v>
      </c>
      <c r="T26" s="326"/>
    </row>
    <row r="27" spans="1:20">
      <c r="A27" s="326"/>
      <c r="B27" s="326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</row>
  </sheetData>
  <mergeCells count="13">
    <mergeCell ref="B1:S1"/>
    <mergeCell ref="B2:S2"/>
    <mergeCell ref="C3:S3"/>
    <mergeCell ref="C5:I5"/>
    <mergeCell ref="J5:S5"/>
    <mergeCell ref="F6:H6"/>
    <mergeCell ref="I6:I7"/>
    <mergeCell ref="J6:P6"/>
    <mergeCell ref="Q6:S6"/>
    <mergeCell ref="A26:B26"/>
    <mergeCell ref="A5:A7"/>
    <mergeCell ref="B5:B7"/>
    <mergeCell ref="C6:E6"/>
  </mergeCells>
  <phoneticPr fontId="21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Q7" sqref="Q7"/>
    </sheetView>
  </sheetViews>
  <sheetFormatPr defaultRowHeight="12.75"/>
  <cols>
    <col min="2" max="2" width="26.28515625" customWidth="1"/>
    <col min="3" max="3" width="35.7109375" bestFit="1" customWidth="1"/>
    <col min="4" max="4" width="33.7109375" customWidth="1"/>
  </cols>
  <sheetData>
    <row r="1" spans="1:4" ht="106.15" customHeight="1">
      <c r="A1" s="646" t="s">
        <v>222</v>
      </c>
      <c r="B1" s="646"/>
      <c r="C1" s="646"/>
      <c r="D1" s="646"/>
    </row>
    <row r="2" spans="1:4" ht="18.75">
      <c r="A2" s="647" t="s">
        <v>291</v>
      </c>
      <c r="B2" s="647"/>
      <c r="C2" s="647"/>
      <c r="D2" s="647"/>
    </row>
    <row r="3" spans="1:4" ht="18">
      <c r="A3" s="14"/>
      <c r="B3" s="147"/>
      <c r="C3" s="148"/>
      <c r="D3" s="148"/>
    </row>
    <row r="4" spans="1:4" ht="63.6" customHeight="1" thickBot="1">
      <c r="A4" s="89" t="s">
        <v>40</v>
      </c>
      <c r="B4" s="89" t="s">
        <v>41</v>
      </c>
      <c r="C4" s="89" t="s">
        <v>223</v>
      </c>
      <c r="D4" s="89" t="s">
        <v>224</v>
      </c>
    </row>
    <row r="5" spans="1:4" ht="27.95" customHeight="1" thickTop="1">
      <c r="A5" s="37">
        <v>1</v>
      </c>
      <c r="B5" s="38" t="s">
        <v>2</v>
      </c>
      <c r="C5" s="149">
        <v>15</v>
      </c>
      <c r="D5" s="149">
        <v>78</v>
      </c>
    </row>
    <row r="6" spans="1:4" ht="27.95" customHeight="1">
      <c r="A6" s="150">
        <v>2</v>
      </c>
      <c r="B6" s="151" t="s">
        <v>3</v>
      </c>
      <c r="C6" s="152">
        <v>20</v>
      </c>
      <c r="D6" s="152">
        <v>47</v>
      </c>
    </row>
    <row r="7" spans="1:4" ht="27.95" customHeight="1">
      <c r="A7" s="25">
        <v>3</v>
      </c>
      <c r="B7" s="45" t="s">
        <v>4</v>
      </c>
      <c r="C7" s="90">
        <v>41</v>
      </c>
      <c r="D7" s="90">
        <v>78</v>
      </c>
    </row>
    <row r="8" spans="1:4" ht="27.95" customHeight="1">
      <c r="A8" s="150">
        <v>4</v>
      </c>
      <c r="B8" s="151" t="s">
        <v>5</v>
      </c>
      <c r="C8" s="152">
        <v>645</v>
      </c>
      <c r="D8" s="152">
        <v>150</v>
      </c>
    </row>
    <row r="9" spans="1:4" ht="27.95" customHeight="1">
      <c r="A9" s="25">
        <v>5</v>
      </c>
      <c r="B9" s="45" t="s">
        <v>6</v>
      </c>
      <c r="C9" s="90">
        <v>193</v>
      </c>
      <c r="D9" s="90">
        <v>78</v>
      </c>
    </row>
    <row r="10" spans="1:4" ht="27.95" customHeight="1">
      <c r="A10" s="150">
        <v>6</v>
      </c>
      <c r="B10" s="151" t="s">
        <v>7</v>
      </c>
      <c r="C10" s="152">
        <v>338</v>
      </c>
      <c r="D10" s="152">
        <v>206</v>
      </c>
    </row>
    <row r="11" spans="1:4" ht="27.95" customHeight="1">
      <c r="A11" s="25">
        <v>7</v>
      </c>
      <c r="B11" s="45" t="s">
        <v>8</v>
      </c>
      <c r="C11" s="90">
        <v>143</v>
      </c>
      <c r="D11" s="90">
        <v>49</v>
      </c>
    </row>
    <row r="12" spans="1:4" ht="27.95" customHeight="1">
      <c r="A12" s="150">
        <v>8</v>
      </c>
      <c r="B12" s="151" t="s">
        <v>9</v>
      </c>
      <c r="C12" s="152">
        <v>59</v>
      </c>
      <c r="D12" s="152">
        <v>60</v>
      </c>
    </row>
    <row r="13" spans="1:4" ht="27.95" customHeight="1">
      <c r="A13" s="25">
        <v>9</v>
      </c>
      <c r="B13" s="45" t="s">
        <v>10</v>
      </c>
      <c r="C13" s="90">
        <v>88</v>
      </c>
      <c r="D13" s="90">
        <v>94</v>
      </c>
    </row>
    <row r="14" spans="1:4" ht="27.95" customHeight="1">
      <c r="A14" s="150">
        <v>10</v>
      </c>
      <c r="B14" s="151" t="s">
        <v>11</v>
      </c>
      <c r="C14" s="152">
        <v>46</v>
      </c>
      <c r="D14" s="152">
        <v>11</v>
      </c>
    </row>
    <row r="15" spans="1:4" ht="27.95" customHeight="1">
      <c r="A15" s="25">
        <v>11</v>
      </c>
      <c r="B15" s="45" t="s">
        <v>12</v>
      </c>
      <c r="C15" s="90">
        <v>89</v>
      </c>
      <c r="D15" s="90">
        <v>29</v>
      </c>
    </row>
    <row r="16" spans="1:4" ht="27.95" customHeight="1">
      <c r="A16" s="150">
        <v>12</v>
      </c>
      <c r="B16" s="151" t="s">
        <v>13</v>
      </c>
      <c r="C16" s="152">
        <v>130</v>
      </c>
      <c r="D16" s="152">
        <v>84</v>
      </c>
    </row>
    <row r="17" spans="1:4" ht="27.95" customHeight="1">
      <c r="A17" s="25">
        <v>13</v>
      </c>
      <c r="B17" s="45" t="s">
        <v>14</v>
      </c>
      <c r="C17" s="90">
        <v>9</v>
      </c>
      <c r="D17" s="90">
        <v>57</v>
      </c>
    </row>
    <row r="18" spans="1:4" ht="27.95" customHeight="1">
      <c r="A18" s="150">
        <v>14</v>
      </c>
      <c r="B18" s="151" t="s">
        <v>15</v>
      </c>
      <c r="C18" s="152">
        <v>156</v>
      </c>
      <c r="D18" s="152">
        <v>74</v>
      </c>
    </row>
    <row r="19" spans="1:4" ht="27.95" customHeight="1">
      <c r="A19" s="25">
        <v>15</v>
      </c>
      <c r="B19" s="45" t="s">
        <v>16</v>
      </c>
      <c r="C19" s="90">
        <v>31</v>
      </c>
      <c r="D19" s="90">
        <v>52</v>
      </c>
    </row>
    <row r="20" spans="1:4" ht="27.95" customHeight="1">
      <c r="A20" s="150">
        <v>16</v>
      </c>
      <c r="B20" s="151" t="s">
        <v>17</v>
      </c>
      <c r="C20" s="152">
        <v>108</v>
      </c>
      <c r="D20" s="152">
        <v>37</v>
      </c>
    </row>
    <row r="21" spans="1:4" ht="27.95" customHeight="1">
      <c r="A21" s="25">
        <v>17</v>
      </c>
      <c r="B21" s="45" t="s">
        <v>18</v>
      </c>
      <c r="C21" s="90">
        <v>53</v>
      </c>
      <c r="D21" s="90">
        <v>101</v>
      </c>
    </row>
    <row r="22" spans="1:4" ht="27.95" customHeight="1">
      <c r="A22" s="150">
        <v>18</v>
      </c>
      <c r="B22" s="151" t="s">
        <v>19</v>
      </c>
      <c r="C22" s="152">
        <v>158</v>
      </c>
      <c r="D22" s="152">
        <v>48</v>
      </c>
    </row>
    <row r="23" spans="1:4" ht="27.95" customHeight="1">
      <c r="A23" s="648" t="s">
        <v>0</v>
      </c>
      <c r="B23" s="649"/>
      <c r="C23" s="369">
        <v>2322</v>
      </c>
      <c r="D23" s="369">
        <v>1333</v>
      </c>
    </row>
  </sheetData>
  <mergeCells count="3">
    <mergeCell ref="A1:D1"/>
    <mergeCell ref="A2:D2"/>
    <mergeCell ref="A23:B23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H17" sqref="H17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61.5" customHeight="1">
      <c r="A1" s="417" t="s">
        <v>292</v>
      </c>
      <c r="B1" s="417"/>
      <c r="C1" s="417"/>
      <c r="D1" s="417"/>
    </row>
    <row r="2" spans="1:4" ht="64.5" thickBot="1">
      <c r="A2" s="83" t="s">
        <v>1</v>
      </c>
      <c r="B2" s="83" t="s">
        <v>41</v>
      </c>
      <c r="C2" s="84" t="s">
        <v>225</v>
      </c>
      <c r="D2" s="85" t="s">
        <v>208</v>
      </c>
    </row>
    <row r="3" spans="1:4" ht="27.95" customHeight="1" thickTop="1">
      <c r="A3" s="86">
        <v>1</v>
      </c>
      <c r="B3" s="38" t="s">
        <v>2</v>
      </c>
      <c r="C3" s="97">
        <v>29243</v>
      </c>
      <c r="D3" s="97">
        <v>17216</v>
      </c>
    </row>
    <row r="4" spans="1:4" ht="27.95" customHeight="1">
      <c r="A4" s="173">
        <v>2</v>
      </c>
      <c r="B4" s="151" t="s">
        <v>3</v>
      </c>
      <c r="C4" s="174">
        <v>31474</v>
      </c>
      <c r="D4" s="174">
        <v>14050</v>
      </c>
    </row>
    <row r="5" spans="1:4" ht="27.95" customHeight="1">
      <c r="A5" s="87">
        <v>3</v>
      </c>
      <c r="B5" s="45" t="s">
        <v>4</v>
      </c>
      <c r="C5" s="98">
        <v>44749</v>
      </c>
      <c r="D5" s="98">
        <v>30646</v>
      </c>
    </row>
    <row r="6" spans="1:4" ht="27.95" customHeight="1">
      <c r="A6" s="173">
        <v>4</v>
      </c>
      <c r="B6" s="151" t="s">
        <v>5</v>
      </c>
      <c r="C6" s="174">
        <v>201332</v>
      </c>
      <c r="D6" s="174">
        <v>84599</v>
      </c>
    </row>
    <row r="7" spans="1:4" ht="27.95" customHeight="1">
      <c r="A7" s="87">
        <v>5</v>
      </c>
      <c r="B7" s="45" t="s">
        <v>6</v>
      </c>
      <c r="C7" s="98">
        <v>88259</v>
      </c>
      <c r="D7" s="98">
        <v>58783</v>
      </c>
    </row>
    <row r="8" spans="1:4" ht="27.95" customHeight="1">
      <c r="A8" s="173">
        <v>6</v>
      </c>
      <c r="B8" s="151" t="s">
        <v>7</v>
      </c>
      <c r="C8" s="174">
        <v>129549</v>
      </c>
      <c r="D8" s="174">
        <v>66647</v>
      </c>
    </row>
    <row r="9" spans="1:4" ht="27.95" customHeight="1">
      <c r="A9" s="87">
        <v>7</v>
      </c>
      <c r="B9" s="45" t="s">
        <v>8</v>
      </c>
      <c r="C9" s="98">
        <v>44427</v>
      </c>
      <c r="D9" s="98">
        <v>27309</v>
      </c>
    </row>
    <row r="10" spans="1:4" ht="27.95" customHeight="1">
      <c r="A10" s="173">
        <v>8</v>
      </c>
      <c r="B10" s="151" t="s">
        <v>9</v>
      </c>
      <c r="C10" s="174">
        <v>43980</v>
      </c>
      <c r="D10" s="174">
        <v>21117</v>
      </c>
    </row>
    <row r="11" spans="1:4" ht="27.95" customHeight="1">
      <c r="A11" s="87">
        <v>9</v>
      </c>
      <c r="B11" s="45" t="s">
        <v>10</v>
      </c>
      <c r="C11" s="98">
        <v>50483</v>
      </c>
      <c r="D11" s="98">
        <v>28145</v>
      </c>
    </row>
    <row r="12" spans="1:4" ht="27.95" customHeight="1">
      <c r="A12" s="173">
        <v>10</v>
      </c>
      <c r="B12" s="151" t="s">
        <v>11</v>
      </c>
      <c r="C12" s="174">
        <v>18373</v>
      </c>
      <c r="D12" s="174">
        <v>9580</v>
      </c>
    </row>
    <row r="13" spans="1:4" ht="27.95" customHeight="1">
      <c r="A13" s="87">
        <v>11</v>
      </c>
      <c r="B13" s="45" t="s">
        <v>12</v>
      </c>
      <c r="C13" s="98">
        <v>37049</v>
      </c>
      <c r="D13" s="98">
        <v>19029</v>
      </c>
    </row>
    <row r="14" spans="1:4" ht="27.95" customHeight="1">
      <c r="A14" s="173">
        <v>12</v>
      </c>
      <c r="B14" s="151" t="s">
        <v>13</v>
      </c>
      <c r="C14" s="174">
        <v>36277</v>
      </c>
      <c r="D14" s="174">
        <v>26060</v>
      </c>
    </row>
    <row r="15" spans="1:4" ht="27.95" customHeight="1">
      <c r="A15" s="87">
        <v>13</v>
      </c>
      <c r="B15" s="45" t="s">
        <v>14</v>
      </c>
      <c r="C15" s="98">
        <v>22780</v>
      </c>
      <c r="D15" s="98">
        <v>12029</v>
      </c>
    </row>
    <row r="16" spans="1:4" ht="27.95" customHeight="1">
      <c r="A16" s="173">
        <v>14</v>
      </c>
      <c r="B16" s="151" t="s">
        <v>15</v>
      </c>
      <c r="C16" s="174">
        <v>36500</v>
      </c>
      <c r="D16" s="174">
        <v>19084</v>
      </c>
    </row>
    <row r="17" spans="1:4" ht="27.95" customHeight="1">
      <c r="A17" s="87">
        <v>15</v>
      </c>
      <c r="B17" s="45" t="s">
        <v>16</v>
      </c>
      <c r="C17" s="98">
        <v>25730</v>
      </c>
      <c r="D17" s="98">
        <v>16770</v>
      </c>
    </row>
    <row r="18" spans="1:4" ht="27.95" customHeight="1">
      <c r="A18" s="173">
        <v>16</v>
      </c>
      <c r="B18" s="151" t="s">
        <v>17</v>
      </c>
      <c r="C18" s="174">
        <v>41500</v>
      </c>
      <c r="D18" s="174">
        <v>21409</v>
      </c>
    </row>
    <row r="19" spans="1:4" ht="27.95" customHeight="1">
      <c r="A19" s="87">
        <v>17</v>
      </c>
      <c r="B19" s="45" t="s">
        <v>18</v>
      </c>
      <c r="C19" s="98">
        <v>51204</v>
      </c>
      <c r="D19" s="98">
        <v>29941</v>
      </c>
    </row>
    <row r="20" spans="1:4" ht="27.95" customHeight="1">
      <c r="A20" s="186">
        <v>18</v>
      </c>
      <c r="B20" s="187" t="s">
        <v>19</v>
      </c>
      <c r="C20" s="174">
        <v>67077</v>
      </c>
      <c r="D20" s="174">
        <v>31295</v>
      </c>
    </row>
    <row r="21" spans="1:4" ht="27.95" customHeight="1">
      <c r="A21" s="6"/>
      <c r="B21" s="33" t="s">
        <v>0</v>
      </c>
      <c r="C21" s="88">
        <v>999986</v>
      </c>
      <c r="D21" s="88">
        <f>SUM(D3:D20)</f>
        <v>533709</v>
      </c>
    </row>
  </sheetData>
  <mergeCells count="1">
    <mergeCell ref="A1:D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T16" sqref="T16"/>
    </sheetView>
  </sheetViews>
  <sheetFormatPr defaultRowHeight="12.75"/>
  <cols>
    <col min="1" max="1" width="7.28515625" customWidth="1"/>
    <col min="2" max="2" width="28.425781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5" ht="36.6" customHeight="1">
      <c r="A1" s="650" t="s">
        <v>293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</row>
    <row r="2" spans="1:15" ht="7.15" customHeight="1">
      <c r="A2" s="188"/>
      <c r="B2" s="189"/>
      <c r="C2" s="190"/>
      <c r="D2" s="191"/>
      <c r="E2" s="190"/>
      <c r="F2" s="190"/>
      <c r="G2" s="190"/>
      <c r="H2" s="190"/>
      <c r="I2" s="188"/>
      <c r="J2" s="188"/>
      <c r="K2" s="188"/>
      <c r="L2" s="188"/>
      <c r="M2" s="188"/>
      <c r="N2" s="188"/>
      <c r="O2" s="188"/>
    </row>
    <row r="3" spans="1:15" ht="15.6" customHeight="1">
      <c r="A3" s="651" t="s">
        <v>1</v>
      </c>
      <c r="B3" s="651" t="s">
        <v>33</v>
      </c>
      <c r="C3" s="651" t="s">
        <v>209</v>
      </c>
      <c r="D3" s="652" t="s">
        <v>31</v>
      </c>
      <c r="E3" s="653"/>
      <c r="F3" s="653"/>
      <c r="G3" s="653"/>
      <c r="H3" s="653"/>
      <c r="I3" s="653"/>
      <c r="J3" s="653"/>
      <c r="K3" s="653"/>
      <c r="L3" s="653"/>
      <c r="M3" s="653"/>
      <c r="N3" s="654"/>
      <c r="O3" s="651" t="s">
        <v>170</v>
      </c>
    </row>
    <row r="4" spans="1:15" ht="33" customHeight="1">
      <c r="A4" s="651"/>
      <c r="B4" s="651"/>
      <c r="C4" s="651"/>
      <c r="D4" s="192" t="s">
        <v>21</v>
      </c>
      <c r="E4" s="192" t="s">
        <v>22</v>
      </c>
      <c r="F4" s="192" t="s">
        <v>23</v>
      </c>
      <c r="G4" s="192" t="s">
        <v>32</v>
      </c>
      <c r="H4" s="192" t="s">
        <v>35</v>
      </c>
      <c r="I4" s="192" t="s">
        <v>36</v>
      </c>
      <c r="J4" s="192" t="s">
        <v>160</v>
      </c>
      <c r="K4" s="192" t="s">
        <v>168</v>
      </c>
      <c r="L4" s="192" t="s">
        <v>169</v>
      </c>
      <c r="M4" s="192" t="s">
        <v>161</v>
      </c>
      <c r="N4" s="192" t="s">
        <v>226</v>
      </c>
      <c r="O4" s="651"/>
    </row>
    <row r="5" spans="1:15" ht="18">
      <c r="A5" s="25">
        <v>1</v>
      </c>
      <c r="B5" s="45" t="s">
        <v>2</v>
      </c>
      <c r="C5" s="64">
        <v>378</v>
      </c>
      <c r="D5" s="30">
        <v>301</v>
      </c>
      <c r="E5" s="30">
        <v>63</v>
      </c>
      <c r="F5" s="30">
        <v>8</v>
      </c>
      <c r="G5" s="30">
        <v>3</v>
      </c>
      <c r="H5" s="30">
        <v>2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64">
        <f>D5*3+E5*4+F5*5+G5*6+H5*7+I5*8+J5*9+K5*10+L5*11+M5*12+N5*13</f>
        <v>1235</v>
      </c>
    </row>
    <row r="6" spans="1:15" ht="18">
      <c r="A6" s="150">
        <v>2</v>
      </c>
      <c r="B6" s="151" t="s">
        <v>3</v>
      </c>
      <c r="C6" s="161">
        <v>476</v>
      </c>
      <c r="D6" s="157">
        <v>361</v>
      </c>
      <c r="E6" s="157">
        <v>82</v>
      </c>
      <c r="F6" s="157">
        <v>23</v>
      </c>
      <c r="G6" s="157">
        <v>8</v>
      </c>
      <c r="H6" s="157">
        <v>1</v>
      </c>
      <c r="I6" s="157">
        <v>1</v>
      </c>
      <c r="J6" s="157">
        <v>0</v>
      </c>
      <c r="K6" s="157">
        <v>0</v>
      </c>
      <c r="L6" s="157">
        <v>0</v>
      </c>
      <c r="M6" s="157">
        <v>0</v>
      </c>
      <c r="N6" s="157">
        <v>0</v>
      </c>
      <c r="O6" s="161">
        <f t="shared" ref="O6:O23" si="0">D6*3+E6*4+F6*5+G6*6+H6*7+I6*8+J6*9+K6*10+L6*11+M6*12+N6*13</f>
        <v>1589</v>
      </c>
    </row>
    <row r="7" spans="1:15" ht="18">
      <c r="A7" s="25">
        <v>3</v>
      </c>
      <c r="B7" s="45" t="s">
        <v>4</v>
      </c>
      <c r="C7" s="65">
        <v>602</v>
      </c>
      <c r="D7" s="30">
        <v>491</v>
      </c>
      <c r="E7" s="30">
        <v>84</v>
      </c>
      <c r="F7" s="30">
        <v>15</v>
      </c>
      <c r="G7" s="30">
        <v>6</v>
      </c>
      <c r="H7" s="30">
        <v>2</v>
      </c>
      <c r="I7" s="30">
        <v>4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65">
        <f t="shared" si="0"/>
        <v>1966</v>
      </c>
    </row>
    <row r="8" spans="1:15" ht="18">
      <c r="A8" s="150">
        <v>4</v>
      </c>
      <c r="B8" s="151" t="s">
        <v>5</v>
      </c>
      <c r="C8" s="161">
        <v>2078</v>
      </c>
      <c r="D8" s="157">
        <v>1716</v>
      </c>
      <c r="E8" s="157">
        <v>279</v>
      </c>
      <c r="F8" s="157">
        <v>56</v>
      </c>
      <c r="G8" s="157">
        <v>17</v>
      </c>
      <c r="H8" s="157">
        <v>7</v>
      </c>
      <c r="I8" s="157">
        <v>1</v>
      </c>
      <c r="J8" s="157">
        <v>1</v>
      </c>
      <c r="K8" s="157">
        <v>1</v>
      </c>
      <c r="L8" s="157">
        <v>0</v>
      </c>
      <c r="M8" s="157">
        <v>0</v>
      </c>
      <c r="N8" s="157">
        <v>0</v>
      </c>
      <c r="O8" s="161">
        <f t="shared" si="0"/>
        <v>6722</v>
      </c>
    </row>
    <row r="9" spans="1:15" ht="18">
      <c r="A9" s="25">
        <v>5</v>
      </c>
      <c r="B9" s="45" t="s">
        <v>6</v>
      </c>
      <c r="C9" s="65">
        <v>1301</v>
      </c>
      <c r="D9" s="30">
        <v>1121</v>
      </c>
      <c r="E9" s="30">
        <v>138</v>
      </c>
      <c r="F9" s="30">
        <v>29</v>
      </c>
      <c r="G9" s="30">
        <v>8</v>
      </c>
      <c r="H9" s="30">
        <v>3</v>
      </c>
      <c r="I9" s="30">
        <v>1</v>
      </c>
      <c r="J9" s="30">
        <v>1</v>
      </c>
      <c r="K9" s="30">
        <v>0</v>
      </c>
      <c r="L9" s="30">
        <v>0</v>
      </c>
      <c r="M9" s="30">
        <v>0</v>
      </c>
      <c r="N9" s="30">
        <v>0</v>
      </c>
      <c r="O9" s="65">
        <f t="shared" si="0"/>
        <v>4146</v>
      </c>
    </row>
    <row r="10" spans="1:15" ht="18">
      <c r="A10" s="150">
        <v>6</v>
      </c>
      <c r="B10" s="151" t="s">
        <v>7</v>
      </c>
      <c r="C10" s="161">
        <v>1541</v>
      </c>
      <c r="D10" s="157">
        <v>1259</v>
      </c>
      <c r="E10" s="157">
        <v>195</v>
      </c>
      <c r="F10" s="157">
        <v>63</v>
      </c>
      <c r="G10" s="157">
        <v>13</v>
      </c>
      <c r="H10" s="157">
        <v>5</v>
      </c>
      <c r="I10" s="157">
        <v>4</v>
      </c>
      <c r="J10" s="157">
        <v>1</v>
      </c>
      <c r="K10" s="157">
        <v>1</v>
      </c>
      <c r="L10" s="157">
        <v>0</v>
      </c>
      <c r="M10" s="157">
        <v>0</v>
      </c>
      <c r="N10" s="157">
        <v>0</v>
      </c>
      <c r="O10" s="161">
        <f t="shared" si="0"/>
        <v>5036</v>
      </c>
    </row>
    <row r="11" spans="1:15" ht="18">
      <c r="A11" s="25">
        <v>7</v>
      </c>
      <c r="B11" s="45" t="s">
        <v>8</v>
      </c>
      <c r="C11" s="65">
        <v>561</v>
      </c>
      <c r="D11" s="30">
        <v>484</v>
      </c>
      <c r="E11" s="30">
        <v>56</v>
      </c>
      <c r="F11" s="30">
        <v>15</v>
      </c>
      <c r="G11" s="30">
        <v>4</v>
      </c>
      <c r="H11" s="30">
        <v>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65">
        <f t="shared" si="0"/>
        <v>1789</v>
      </c>
    </row>
    <row r="12" spans="1:15" ht="18">
      <c r="A12" s="150">
        <v>8</v>
      </c>
      <c r="B12" s="151" t="s">
        <v>9</v>
      </c>
      <c r="C12" s="161">
        <v>437</v>
      </c>
      <c r="D12" s="157">
        <v>364</v>
      </c>
      <c r="E12" s="157">
        <v>61</v>
      </c>
      <c r="F12" s="157">
        <v>4</v>
      </c>
      <c r="G12" s="157">
        <v>6</v>
      </c>
      <c r="H12" s="157">
        <v>1</v>
      </c>
      <c r="I12" s="157">
        <v>1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61">
        <f t="shared" si="0"/>
        <v>1407</v>
      </c>
    </row>
    <row r="13" spans="1:15" ht="18">
      <c r="A13" s="25">
        <v>9</v>
      </c>
      <c r="B13" s="45" t="s">
        <v>10</v>
      </c>
      <c r="C13" s="65">
        <v>631</v>
      </c>
      <c r="D13" s="30">
        <v>517</v>
      </c>
      <c r="E13" s="30">
        <v>85</v>
      </c>
      <c r="F13" s="30">
        <v>25</v>
      </c>
      <c r="G13" s="30">
        <v>4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65">
        <f t="shared" si="0"/>
        <v>2040</v>
      </c>
    </row>
    <row r="14" spans="1:15" ht="18">
      <c r="A14" s="150">
        <v>10</v>
      </c>
      <c r="B14" s="151" t="s">
        <v>11</v>
      </c>
      <c r="C14" s="161">
        <v>244</v>
      </c>
      <c r="D14" s="157">
        <v>204</v>
      </c>
      <c r="E14" s="157">
        <v>29</v>
      </c>
      <c r="F14" s="157">
        <v>8</v>
      </c>
      <c r="G14" s="157">
        <v>2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1</v>
      </c>
      <c r="N14" s="157">
        <v>0</v>
      </c>
      <c r="O14" s="161">
        <f t="shared" si="0"/>
        <v>792</v>
      </c>
    </row>
    <row r="15" spans="1:15" ht="18">
      <c r="A15" s="25">
        <v>11</v>
      </c>
      <c r="B15" s="45" t="s">
        <v>12</v>
      </c>
      <c r="C15" s="65">
        <v>492</v>
      </c>
      <c r="D15" s="30">
        <v>412</v>
      </c>
      <c r="E15" s="30">
        <v>60</v>
      </c>
      <c r="F15" s="30">
        <v>15</v>
      </c>
      <c r="G15" s="30">
        <v>4</v>
      </c>
      <c r="H15" s="30">
        <v>1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65">
        <f t="shared" si="0"/>
        <v>1582</v>
      </c>
    </row>
    <row r="16" spans="1:15" ht="18">
      <c r="A16" s="150">
        <v>12</v>
      </c>
      <c r="B16" s="151" t="s">
        <v>13</v>
      </c>
      <c r="C16" s="161">
        <v>537</v>
      </c>
      <c r="D16" s="157">
        <v>407</v>
      </c>
      <c r="E16" s="157">
        <v>101</v>
      </c>
      <c r="F16" s="157">
        <v>20</v>
      </c>
      <c r="G16" s="157">
        <v>3</v>
      </c>
      <c r="H16" s="157">
        <v>3</v>
      </c>
      <c r="I16" s="157">
        <v>2</v>
      </c>
      <c r="J16" s="157">
        <v>1</v>
      </c>
      <c r="K16" s="157">
        <v>0</v>
      </c>
      <c r="L16" s="157">
        <v>0</v>
      </c>
      <c r="M16" s="157">
        <v>0</v>
      </c>
      <c r="N16" s="157">
        <v>0</v>
      </c>
      <c r="O16" s="161">
        <f t="shared" si="0"/>
        <v>1789</v>
      </c>
    </row>
    <row r="17" spans="1:15" ht="18">
      <c r="A17" s="25">
        <v>13</v>
      </c>
      <c r="B17" s="45" t="s">
        <v>14</v>
      </c>
      <c r="C17" s="65">
        <v>267</v>
      </c>
      <c r="D17" s="30">
        <v>212</v>
      </c>
      <c r="E17" s="30">
        <v>37</v>
      </c>
      <c r="F17" s="30">
        <v>12</v>
      </c>
      <c r="G17" s="30">
        <v>4</v>
      </c>
      <c r="H17" s="30">
        <v>1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65">
        <f t="shared" si="0"/>
        <v>883</v>
      </c>
    </row>
    <row r="18" spans="1:15" ht="18">
      <c r="A18" s="150">
        <v>14</v>
      </c>
      <c r="B18" s="151" t="s">
        <v>15</v>
      </c>
      <c r="C18" s="161">
        <v>513</v>
      </c>
      <c r="D18" s="157">
        <v>404</v>
      </c>
      <c r="E18" s="157">
        <v>86</v>
      </c>
      <c r="F18" s="157">
        <v>14</v>
      </c>
      <c r="G18" s="157">
        <v>6</v>
      </c>
      <c r="H18" s="157">
        <v>3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61">
        <f t="shared" si="0"/>
        <v>1683</v>
      </c>
    </row>
    <row r="19" spans="1:15" ht="18">
      <c r="A19" s="25">
        <v>15</v>
      </c>
      <c r="B19" s="45" t="s">
        <v>16</v>
      </c>
      <c r="C19" s="65">
        <v>382</v>
      </c>
      <c r="D19" s="30">
        <v>298</v>
      </c>
      <c r="E19" s="30">
        <v>69</v>
      </c>
      <c r="F19" s="30">
        <v>10</v>
      </c>
      <c r="G19" s="30">
        <v>2</v>
      </c>
      <c r="H19" s="30">
        <v>2</v>
      </c>
      <c r="I19" s="30">
        <v>0</v>
      </c>
      <c r="J19" s="30">
        <v>0</v>
      </c>
      <c r="K19" s="30">
        <v>1</v>
      </c>
      <c r="L19" s="30">
        <v>0</v>
      </c>
      <c r="M19" s="30">
        <v>0</v>
      </c>
      <c r="N19" s="30">
        <v>0</v>
      </c>
      <c r="O19" s="65">
        <f t="shared" si="0"/>
        <v>1256</v>
      </c>
    </row>
    <row r="20" spans="1:15" ht="18">
      <c r="A20" s="150">
        <v>16</v>
      </c>
      <c r="B20" s="151" t="s">
        <v>17</v>
      </c>
      <c r="C20" s="161">
        <v>428</v>
      </c>
      <c r="D20" s="157">
        <v>360</v>
      </c>
      <c r="E20" s="157">
        <v>52</v>
      </c>
      <c r="F20" s="157">
        <v>12</v>
      </c>
      <c r="G20" s="157">
        <v>3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1</v>
      </c>
      <c r="O20" s="161">
        <f>D20*3+E20*4+F20*5+G20*6+H20*7+I20*8+J20*9+K20*10+L20*11+M20*12+N20*14</f>
        <v>1380</v>
      </c>
    </row>
    <row r="21" spans="1:15" ht="18">
      <c r="A21" s="25">
        <v>17</v>
      </c>
      <c r="B21" s="45" t="s">
        <v>18</v>
      </c>
      <c r="C21" s="65">
        <v>490</v>
      </c>
      <c r="D21" s="30">
        <v>414</v>
      </c>
      <c r="E21" s="30">
        <v>60</v>
      </c>
      <c r="F21" s="30">
        <v>11</v>
      </c>
      <c r="G21" s="30">
        <v>5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65">
        <f t="shared" si="0"/>
        <v>1567</v>
      </c>
    </row>
    <row r="22" spans="1:15" ht="18">
      <c r="A22" s="150">
        <v>18</v>
      </c>
      <c r="B22" s="151" t="s">
        <v>19</v>
      </c>
      <c r="C22" s="161">
        <v>816</v>
      </c>
      <c r="D22" s="157">
        <v>671</v>
      </c>
      <c r="E22" s="157">
        <v>113</v>
      </c>
      <c r="F22" s="157">
        <v>20</v>
      </c>
      <c r="G22" s="157">
        <v>5</v>
      </c>
      <c r="H22" s="157">
        <v>4</v>
      </c>
      <c r="I22" s="157">
        <v>2</v>
      </c>
      <c r="J22" s="157">
        <v>1</v>
      </c>
      <c r="K22" s="157">
        <v>0</v>
      </c>
      <c r="L22" s="157">
        <v>0</v>
      </c>
      <c r="M22" s="157">
        <v>0</v>
      </c>
      <c r="N22" s="157">
        <v>0</v>
      </c>
      <c r="O22" s="161">
        <f t="shared" si="0"/>
        <v>2648</v>
      </c>
    </row>
    <row r="23" spans="1:15" ht="18">
      <c r="A23" s="6"/>
      <c r="B23" s="33" t="s">
        <v>0</v>
      </c>
      <c r="C23" s="66">
        <v>12174</v>
      </c>
      <c r="D23" s="66">
        <f>SUM(D5:D22)</f>
        <v>9996</v>
      </c>
      <c r="E23" s="24">
        <f>SUM(E5:E22)</f>
        <v>1650</v>
      </c>
      <c r="F23" s="24">
        <f t="shared" ref="F23:G23" si="1">SUM(F5:F22)</f>
        <v>360</v>
      </c>
      <c r="G23" s="24">
        <f t="shared" si="1"/>
        <v>103</v>
      </c>
      <c r="H23" s="24">
        <f>SUM(H5:H22)</f>
        <v>37</v>
      </c>
      <c r="I23" s="24">
        <f t="shared" ref="I23" si="2">SUM(I5:I22)</f>
        <v>18</v>
      </c>
      <c r="J23" s="24">
        <f>SUM(J5:J22)</f>
        <v>5</v>
      </c>
      <c r="K23" s="24">
        <f t="shared" ref="K23:L23" si="3">SUM(K5:K22)</f>
        <v>3</v>
      </c>
      <c r="L23" s="24">
        <f t="shared" si="3"/>
        <v>0</v>
      </c>
      <c r="M23" s="24">
        <f>SUM(M5:M22)</f>
        <v>1</v>
      </c>
      <c r="N23" s="24">
        <f t="shared" ref="N23" si="4">SUM(N5:N22)</f>
        <v>1</v>
      </c>
      <c r="O23" s="237">
        <f t="shared" si="0"/>
        <v>39509</v>
      </c>
    </row>
    <row r="24" spans="1:15" ht="18.75">
      <c r="A24" s="188"/>
      <c r="B24" s="188"/>
      <c r="C24" s="190"/>
      <c r="D24" s="190"/>
      <c r="E24" s="190"/>
      <c r="F24" s="190"/>
      <c r="G24" s="190"/>
      <c r="H24" s="190"/>
      <c r="I24" s="188"/>
      <c r="J24" s="188"/>
      <c r="K24" s="188"/>
      <c r="L24" s="188"/>
      <c r="M24" s="188"/>
      <c r="N24" s="188"/>
      <c r="O24" s="188"/>
    </row>
  </sheetData>
  <mergeCells count="6">
    <mergeCell ref="A1:O1"/>
    <mergeCell ref="O3:O4"/>
    <mergeCell ref="A3:A4"/>
    <mergeCell ref="B3:B4"/>
    <mergeCell ref="C3:C4"/>
    <mergeCell ref="D3:N3"/>
  </mergeCells>
  <phoneticPr fontId="21" type="noConversion"/>
  <pageMargins left="0.7" right="0.7" top="0.75" bottom="0.75" header="0.3" footer="0.3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5" sqref="H5"/>
    </sheetView>
  </sheetViews>
  <sheetFormatPr defaultRowHeight="15"/>
  <cols>
    <col min="1" max="1" width="9.140625" style="385"/>
    <col min="2" max="2" width="35.140625" style="385" customWidth="1"/>
    <col min="3" max="3" width="21.7109375" style="385" customWidth="1"/>
    <col min="4" max="4" width="14.140625" style="385" hidden="1" customWidth="1"/>
    <col min="5" max="5" width="26.42578125" style="385" customWidth="1"/>
    <col min="6" max="6" width="19.7109375" style="385" customWidth="1"/>
    <col min="7" max="16384" width="9.140625" style="385"/>
  </cols>
  <sheetData>
    <row r="1" spans="1:6" ht="58.9" customHeight="1">
      <c r="A1" s="655" t="s">
        <v>298</v>
      </c>
      <c r="B1" s="655"/>
      <c r="C1" s="655"/>
      <c r="D1" s="655"/>
      <c r="E1" s="655"/>
      <c r="F1" s="655"/>
    </row>
    <row r="2" spans="1:6" ht="13.15" customHeight="1">
      <c r="A2" s="656"/>
      <c r="B2" s="656"/>
      <c r="C2" s="656"/>
      <c r="D2" s="656"/>
      <c r="E2" s="656"/>
      <c r="F2" s="656"/>
    </row>
    <row r="3" spans="1:6" ht="18.75">
      <c r="A3" s="386" t="s">
        <v>1</v>
      </c>
      <c r="B3" s="386" t="s">
        <v>299</v>
      </c>
      <c r="C3" s="386" t="s">
        <v>300</v>
      </c>
      <c r="D3" s="386" t="s">
        <v>300</v>
      </c>
      <c r="E3" s="386" t="s">
        <v>301</v>
      </c>
      <c r="F3" s="386" t="s">
        <v>302</v>
      </c>
    </row>
    <row r="4" spans="1:6" ht="18">
      <c r="A4" s="86">
        <v>1</v>
      </c>
      <c r="B4" s="38" t="s">
        <v>2</v>
      </c>
      <c r="C4" s="67">
        <v>5</v>
      </c>
      <c r="D4" s="67">
        <v>3</v>
      </c>
      <c r="E4" s="67">
        <v>2</v>
      </c>
      <c r="F4" s="67">
        <v>1</v>
      </c>
    </row>
    <row r="5" spans="1:6" ht="18">
      <c r="A5" s="173">
        <v>2</v>
      </c>
      <c r="B5" s="151" t="s">
        <v>3</v>
      </c>
      <c r="C5" s="172">
        <v>2</v>
      </c>
      <c r="D5" s="172">
        <v>3</v>
      </c>
      <c r="E5" s="172">
        <v>4</v>
      </c>
      <c r="F5" s="172">
        <v>5</v>
      </c>
    </row>
    <row r="6" spans="1:6" ht="18">
      <c r="A6" s="87">
        <v>3</v>
      </c>
      <c r="B6" s="45" t="s">
        <v>4</v>
      </c>
      <c r="C6" s="67">
        <v>5</v>
      </c>
      <c r="D6" s="67">
        <v>4</v>
      </c>
      <c r="E6" s="67">
        <v>8</v>
      </c>
      <c r="F6" s="67">
        <v>8</v>
      </c>
    </row>
    <row r="7" spans="1:6" ht="18">
      <c r="A7" s="173">
        <v>4</v>
      </c>
      <c r="B7" s="151" t="s">
        <v>5</v>
      </c>
      <c r="C7" s="172">
        <v>10</v>
      </c>
      <c r="D7" s="172">
        <v>9</v>
      </c>
      <c r="E7" s="172">
        <v>21</v>
      </c>
      <c r="F7" s="172">
        <v>21</v>
      </c>
    </row>
    <row r="8" spans="1:6" ht="18">
      <c r="A8" s="87">
        <v>5</v>
      </c>
      <c r="B8" s="45" t="s">
        <v>6</v>
      </c>
      <c r="C8" s="67">
        <v>6</v>
      </c>
      <c r="D8" s="67">
        <v>7</v>
      </c>
      <c r="E8" s="67">
        <v>13</v>
      </c>
      <c r="F8" s="67">
        <v>11</v>
      </c>
    </row>
    <row r="9" spans="1:6" ht="18">
      <c r="A9" s="173">
        <v>6</v>
      </c>
      <c r="B9" s="151" t="s">
        <v>7</v>
      </c>
      <c r="C9" s="172">
        <v>8</v>
      </c>
      <c r="D9" s="172">
        <v>9</v>
      </c>
      <c r="E9" s="172">
        <v>16</v>
      </c>
      <c r="F9" s="172">
        <v>16</v>
      </c>
    </row>
    <row r="10" spans="1:6" ht="18">
      <c r="A10" s="87">
        <v>7</v>
      </c>
      <c r="B10" s="45" t="s">
        <v>8</v>
      </c>
      <c r="C10" s="67">
        <v>0</v>
      </c>
      <c r="D10" s="67">
        <v>0</v>
      </c>
      <c r="E10" s="67">
        <v>5</v>
      </c>
      <c r="F10" s="67">
        <v>5</v>
      </c>
    </row>
    <row r="11" spans="1:6" ht="18">
      <c r="A11" s="173">
        <v>8</v>
      </c>
      <c r="B11" s="151" t="s">
        <v>9</v>
      </c>
      <c r="C11" s="172">
        <v>1</v>
      </c>
      <c r="D11" s="172">
        <v>1</v>
      </c>
      <c r="E11" s="172">
        <v>3</v>
      </c>
      <c r="F11" s="172">
        <v>6</v>
      </c>
    </row>
    <row r="12" spans="1:6" ht="18">
      <c r="A12" s="87">
        <v>9</v>
      </c>
      <c r="B12" s="45" t="s">
        <v>10</v>
      </c>
      <c r="C12" s="67">
        <v>8</v>
      </c>
      <c r="D12" s="67">
        <v>7</v>
      </c>
      <c r="E12" s="67">
        <v>11</v>
      </c>
      <c r="F12" s="67">
        <v>10</v>
      </c>
    </row>
    <row r="13" spans="1:6" ht="18">
      <c r="A13" s="173">
        <v>10</v>
      </c>
      <c r="B13" s="151" t="s">
        <v>11</v>
      </c>
      <c r="C13" s="172">
        <v>3</v>
      </c>
      <c r="D13" s="172">
        <v>4</v>
      </c>
      <c r="E13" s="172">
        <v>2</v>
      </c>
      <c r="F13" s="172">
        <v>1</v>
      </c>
    </row>
    <row r="14" spans="1:6" ht="18">
      <c r="A14" s="87">
        <v>11</v>
      </c>
      <c r="B14" s="45" t="s">
        <v>12</v>
      </c>
      <c r="C14" s="67">
        <v>4</v>
      </c>
      <c r="D14" s="67">
        <v>5</v>
      </c>
      <c r="E14" s="67">
        <v>0</v>
      </c>
      <c r="F14" s="67">
        <v>0</v>
      </c>
    </row>
    <row r="15" spans="1:6" ht="18">
      <c r="A15" s="173">
        <v>12</v>
      </c>
      <c r="B15" s="151" t="s">
        <v>13</v>
      </c>
      <c r="C15" s="172">
        <v>0</v>
      </c>
      <c r="D15" s="172">
        <v>4</v>
      </c>
      <c r="E15" s="172">
        <v>6</v>
      </c>
      <c r="F15" s="172">
        <v>10</v>
      </c>
    </row>
    <row r="16" spans="1:6" ht="18">
      <c r="A16" s="87">
        <v>13</v>
      </c>
      <c r="B16" s="45" t="s">
        <v>14</v>
      </c>
      <c r="C16" s="67">
        <v>0</v>
      </c>
      <c r="D16" s="67">
        <v>0</v>
      </c>
      <c r="E16" s="67">
        <v>4</v>
      </c>
      <c r="F16" s="67">
        <v>4</v>
      </c>
    </row>
    <row r="17" spans="1:6" ht="18">
      <c r="A17" s="173">
        <v>14</v>
      </c>
      <c r="B17" s="151" t="s">
        <v>15</v>
      </c>
      <c r="C17" s="172">
        <v>5</v>
      </c>
      <c r="D17" s="172">
        <v>4</v>
      </c>
      <c r="E17" s="172">
        <v>8</v>
      </c>
      <c r="F17" s="172">
        <v>7</v>
      </c>
    </row>
    <row r="18" spans="1:6" ht="18">
      <c r="A18" s="87">
        <v>15</v>
      </c>
      <c r="B18" s="45" t="s">
        <v>16</v>
      </c>
      <c r="C18" s="67">
        <v>0</v>
      </c>
      <c r="D18" s="67">
        <v>0</v>
      </c>
      <c r="E18" s="67">
        <v>8</v>
      </c>
      <c r="F18" s="67">
        <v>8</v>
      </c>
    </row>
    <row r="19" spans="1:6" ht="18">
      <c r="A19" s="173">
        <v>16</v>
      </c>
      <c r="B19" s="151" t="s">
        <v>17</v>
      </c>
      <c r="C19" s="172">
        <v>8</v>
      </c>
      <c r="D19" s="172">
        <v>7</v>
      </c>
      <c r="E19" s="172">
        <v>8</v>
      </c>
      <c r="F19" s="172">
        <v>8</v>
      </c>
    </row>
    <row r="20" spans="1:6" ht="18">
      <c r="A20" s="87">
        <v>17</v>
      </c>
      <c r="B20" s="45" t="s">
        <v>18</v>
      </c>
      <c r="C20" s="67">
        <v>2</v>
      </c>
      <c r="D20" s="67">
        <v>2</v>
      </c>
      <c r="E20" s="67">
        <v>7</v>
      </c>
      <c r="F20" s="67">
        <v>8</v>
      </c>
    </row>
    <row r="21" spans="1:6" ht="18">
      <c r="A21" s="186">
        <v>18</v>
      </c>
      <c r="B21" s="187" t="s">
        <v>19</v>
      </c>
      <c r="C21" s="172">
        <v>5</v>
      </c>
      <c r="D21" s="172">
        <v>4</v>
      </c>
      <c r="E21" s="172">
        <v>7</v>
      </c>
      <c r="F21" s="172">
        <v>7</v>
      </c>
    </row>
    <row r="22" spans="1:6" ht="18.75">
      <c r="A22" s="6"/>
      <c r="B22" s="33" t="s">
        <v>0</v>
      </c>
      <c r="C22" s="387">
        <f>SUM(C4:C21)</f>
        <v>72</v>
      </c>
      <c r="D22" s="387">
        <f t="shared" ref="D22:F22" si="0">SUM(D4:D21)</f>
        <v>73</v>
      </c>
      <c r="E22" s="387">
        <f t="shared" si="0"/>
        <v>133</v>
      </c>
      <c r="F22" s="387">
        <f t="shared" si="0"/>
        <v>136</v>
      </c>
    </row>
    <row r="23" spans="1:6">
      <c r="A23" s="657"/>
      <c r="B23" s="657"/>
      <c r="C23" s="657"/>
    </row>
  </sheetData>
  <mergeCells count="3">
    <mergeCell ref="A1:F1"/>
    <mergeCell ref="A2:F2"/>
    <mergeCell ref="A23:C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60" zoomScaleNormal="60" workbookViewId="0">
      <selection activeCell="N19" sqref="N19"/>
    </sheetView>
  </sheetViews>
  <sheetFormatPr defaultRowHeight="12.75"/>
  <cols>
    <col min="1" max="1" width="6.7109375" customWidth="1"/>
    <col min="2" max="2" width="23.7109375" customWidth="1"/>
    <col min="3" max="3" width="26.140625" customWidth="1"/>
    <col min="4" max="4" width="27.5703125" customWidth="1"/>
    <col min="5" max="5" width="26" customWidth="1"/>
    <col min="6" max="6" width="28.28515625" customWidth="1"/>
  </cols>
  <sheetData>
    <row r="1" spans="1:6" ht="87.75" customHeight="1">
      <c r="A1" s="426" t="s">
        <v>244</v>
      </c>
      <c r="B1" s="426"/>
      <c r="C1" s="426"/>
      <c r="D1" s="426"/>
      <c r="E1" s="426"/>
      <c r="F1" s="426"/>
    </row>
    <row r="2" spans="1:6" ht="20.25" customHeight="1">
      <c r="A2" s="433" t="s">
        <v>1</v>
      </c>
      <c r="B2" s="435" t="s">
        <v>41</v>
      </c>
      <c r="C2" s="427" t="s">
        <v>49</v>
      </c>
      <c r="D2" s="428"/>
      <c r="E2" s="427" t="s">
        <v>50</v>
      </c>
      <c r="F2" s="428"/>
    </row>
    <row r="3" spans="1:6" ht="76.5" customHeight="1">
      <c r="A3" s="433"/>
      <c r="B3" s="435"/>
      <c r="C3" s="429" t="s">
        <v>245</v>
      </c>
      <c r="D3" s="429" t="s">
        <v>171</v>
      </c>
      <c r="E3" s="429" t="s">
        <v>246</v>
      </c>
      <c r="F3" s="429" t="s">
        <v>247</v>
      </c>
    </row>
    <row r="4" spans="1:6" ht="15.6" customHeight="1" thickBot="1">
      <c r="A4" s="434"/>
      <c r="B4" s="436"/>
      <c r="C4" s="430"/>
      <c r="D4" s="430"/>
      <c r="E4" s="430"/>
      <c r="F4" s="430"/>
    </row>
    <row r="5" spans="1:6" ht="27.95" customHeight="1" thickTop="1">
      <c r="A5" s="37">
        <v>1</v>
      </c>
      <c r="B5" s="38" t="s">
        <v>2</v>
      </c>
      <c r="C5" s="31">
        <v>69</v>
      </c>
      <c r="D5" s="31">
        <v>76</v>
      </c>
      <c r="E5" s="31">
        <v>4580</v>
      </c>
      <c r="F5" s="31">
        <v>4580</v>
      </c>
    </row>
    <row r="6" spans="1:6" ht="27.95" customHeight="1">
      <c r="A6" s="150">
        <v>2</v>
      </c>
      <c r="B6" s="151" t="s">
        <v>3</v>
      </c>
      <c r="C6" s="157">
        <v>28</v>
      </c>
      <c r="D6" s="157">
        <v>30</v>
      </c>
      <c r="E6" s="157">
        <v>2109</v>
      </c>
      <c r="F6" s="157">
        <v>2109</v>
      </c>
    </row>
    <row r="7" spans="1:6" ht="27.95" customHeight="1">
      <c r="A7" s="25">
        <v>3</v>
      </c>
      <c r="B7" s="45" t="s">
        <v>4</v>
      </c>
      <c r="C7" s="30">
        <v>60</v>
      </c>
      <c r="D7" s="30">
        <v>67</v>
      </c>
      <c r="E7" s="30">
        <v>5878</v>
      </c>
      <c r="F7" s="30">
        <v>5878</v>
      </c>
    </row>
    <row r="8" spans="1:6" ht="27.95" customHeight="1">
      <c r="A8" s="150">
        <v>4</v>
      </c>
      <c r="B8" s="151" t="s">
        <v>5</v>
      </c>
      <c r="C8" s="157">
        <v>321</v>
      </c>
      <c r="D8" s="157">
        <v>366</v>
      </c>
      <c r="E8" s="157">
        <v>16390</v>
      </c>
      <c r="F8" s="157">
        <v>16390</v>
      </c>
    </row>
    <row r="9" spans="1:6" ht="27.95" customHeight="1">
      <c r="A9" s="25">
        <v>5</v>
      </c>
      <c r="B9" s="45" t="s">
        <v>6</v>
      </c>
      <c r="C9" s="30">
        <v>111</v>
      </c>
      <c r="D9" s="30">
        <v>122</v>
      </c>
      <c r="E9" s="30">
        <v>9022</v>
      </c>
      <c r="F9" s="30">
        <v>9022</v>
      </c>
    </row>
    <row r="10" spans="1:6" ht="27.95" customHeight="1">
      <c r="A10" s="150">
        <v>6</v>
      </c>
      <c r="B10" s="151" t="s">
        <v>7</v>
      </c>
      <c r="C10" s="157">
        <v>192</v>
      </c>
      <c r="D10" s="157">
        <v>213</v>
      </c>
      <c r="E10" s="157">
        <v>15643</v>
      </c>
      <c r="F10" s="157">
        <v>15643</v>
      </c>
    </row>
    <row r="11" spans="1:6" ht="27.95" customHeight="1">
      <c r="A11" s="25">
        <v>7</v>
      </c>
      <c r="B11" s="45" t="s">
        <v>8</v>
      </c>
      <c r="C11" s="30">
        <v>102</v>
      </c>
      <c r="D11" s="30">
        <v>114</v>
      </c>
      <c r="E11" s="30">
        <v>5027</v>
      </c>
      <c r="F11" s="30">
        <v>5027</v>
      </c>
    </row>
    <row r="12" spans="1:6" ht="27.95" customHeight="1">
      <c r="A12" s="150">
        <v>8</v>
      </c>
      <c r="B12" s="151" t="s">
        <v>9</v>
      </c>
      <c r="C12" s="157">
        <v>83</v>
      </c>
      <c r="D12" s="157">
        <v>89</v>
      </c>
      <c r="E12" s="157">
        <v>5392</v>
      </c>
      <c r="F12" s="157">
        <v>5392</v>
      </c>
    </row>
    <row r="13" spans="1:6" ht="27.95" customHeight="1">
      <c r="A13" s="25">
        <v>9</v>
      </c>
      <c r="B13" s="45" t="s">
        <v>10</v>
      </c>
      <c r="C13" s="30">
        <v>92</v>
      </c>
      <c r="D13" s="30">
        <v>98</v>
      </c>
      <c r="E13" s="30">
        <v>6176</v>
      </c>
      <c r="F13" s="30">
        <v>6176</v>
      </c>
    </row>
    <row r="14" spans="1:6" ht="27.95" customHeight="1">
      <c r="A14" s="150">
        <v>10</v>
      </c>
      <c r="B14" s="151" t="s">
        <v>11</v>
      </c>
      <c r="C14" s="157">
        <v>32</v>
      </c>
      <c r="D14" s="157">
        <v>33</v>
      </c>
      <c r="E14" s="157">
        <v>2102</v>
      </c>
      <c r="F14" s="157">
        <v>2102</v>
      </c>
    </row>
    <row r="15" spans="1:6" ht="27.95" customHeight="1">
      <c r="A15" s="25">
        <v>11</v>
      </c>
      <c r="B15" s="45" t="s">
        <v>12</v>
      </c>
      <c r="C15" s="30">
        <v>65</v>
      </c>
      <c r="D15" s="30">
        <v>70</v>
      </c>
      <c r="E15" s="30">
        <v>3833</v>
      </c>
      <c r="F15" s="30">
        <v>3833</v>
      </c>
    </row>
    <row r="16" spans="1:6" ht="27.95" customHeight="1">
      <c r="A16" s="150">
        <v>12</v>
      </c>
      <c r="B16" s="151" t="s">
        <v>13</v>
      </c>
      <c r="C16" s="157">
        <v>68</v>
      </c>
      <c r="D16" s="157">
        <v>79</v>
      </c>
      <c r="E16" s="157">
        <v>5034</v>
      </c>
      <c r="F16" s="157">
        <v>5034</v>
      </c>
    </row>
    <row r="17" spans="1:6" ht="27.95" customHeight="1">
      <c r="A17" s="25">
        <v>13</v>
      </c>
      <c r="B17" s="45" t="s">
        <v>14</v>
      </c>
      <c r="C17" s="30">
        <v>32</v>
      </c>
      <c r="D17" s="30">
        <v>35</v>
      </c>
      <c r="E17" s="30">
        <v>2811</v>
      </c>
      <c r="F17" s="30">
        <v>2811</v>
      </c>
    </row>
    <row r="18" spans="1:6" ht="27.95" customHeight="1">
      <c r="A18" s="150">
        <v>14</v>
      </c>
      <c r="B18" s="151" t="s">
        <v>15</v>
      </c>
      <c r="C18" s="157">
        <v>55</v>
      </c>
      <c r="D18" s="157">
        <v>61</v>
      </c>
      <c r="E18" s="157">
        <v>3433</v>
      </c>
      <c r="F18" s="157">
        <v>3433</v>
      </c>
    </row>
    <row r="19" spans="1:6" ht="27.95" customHeight="1">
      <c r="A19" s="25">
        <v>15</v>
      </c>
      <c r="B19" s="45" t="s">
        <v>16</v>
      </c>
      <c r="C19" s="30">
        <v>46</v>
      </c>
      <c r="D19" s="30">
        <v>51</v>
      </c>
      <c r="E19" s="30">
        <v>3102</v>
      </c>
      <c r="F19" s="30">
        <v>3102</v>
      </c>
    </row>
    <row r="20" spans="1:6" ht="27.95" customHeight="1">
      <c r="A20" s="150">
        <v>16</v>
      </c>
      <c r="B20" s="151" t="s">
        <v>17</v>
      </c>
      <c r="C20" s="157">
        <v>90</v>
      </c>
      <c r="D20" s="157">
        <v>102</v>
      </c>
      <c r="E20" s="157">
        <v>9456</v>
      </c>
      <c r="F20" s="157">
        <v>9456</v>
      </c>
    </row>
    <row r="21" spans="1:6" ht="27.95" customHeight="1">
      <c r="A21" s="25">
        <v>17</v>
      </c>
      <c r="B21" s="45" t="s">
        <v>18</v>
      </c>
      <c r="C21" s="30">
        <v>81</v>
      </c>
      <c r="D21" s="30">
        <v>88</v>
      </c>
      <c r="E21" s="30">
        <v>5566</v>
      </c>
      <c r="F21" s="30">
        <v>5566</v>
      </c>
    </row>
    <row r="22" spans="1:6" ht="27.95" customHeight="1">
      <c r="A22" s="150">
        <v>18</v>
      </c>
      <c r="B22" s="151" t="s">
        <v>19</v>
      </c>
      <c r="C22" s="157">
        <v>87</v>
      </c>
      <c r="D22" s="157">
        <v>96</v>
      </c>
      <c r="E22" s="157">
        <v>7058</v>
      </c>
      <c r="F22" s="157">
        <v>7058</v>
      </c>
    </row>
    <row r="23" spans="1:6" ht="13.15" customHeight="1">
      <c r="A23" s="437"/>
      <c r="B23" s="438" t="s">
        <v>0</v>
      </c>
      <c r="C23" s="432">
        <f>SUM(C5:C22)</f>
        <v>1614</v>
      </c>
      <c r="D23" s="432">
        <f>SUM(D5:D22)</f>
        <v>1790</v>
      </c>
      <c r="E23" s="432">
        <f>SUM(E5:E22)</f>
        <v>112612</v>
      </c>
      <c r="F23" s="432">
        <f>SUM(F5:F22)</f>
        <v>112612</v>
      </c>
    </row>
    <row r="24" spans="1:6" ht="13.15" customHeight="1">
      <c r="A24" s="437"/>
      <c r="B24" s="438"/>
      <c r="C24" s="432"/>
      <c r="D24" s="432"/>
      <c r="E24" s="432"/>
      <c r="F24" s="432"/>
    </row>
    <row r="25" spans="1:6" ht="35.25" customHeight="1">
      <c r="A25" s="431" t="s">
        <v>20</v>
      </c>
      <c r="B25" s="431"/>
      <c r="C25" s="431"/>
      <c r="D25" s="431"/>
      <c r="E25" s="431"/>
      <c r="F25" s="431"/>
    </row>
  </sheetData>
  <mergeCells count="16">
    <mergeCell ref="A1:F1"/>
    <mergeCell ref="E2:F2"/>
    <mergeCell ref="E3:E4"/>
    <mergeCell ref="D3:D4"/>
    <mergeCell ref="A25:F25"/>
    <mergeCell ref="E23:E24"/>
    <mergeCell ref="F23:F24"/>
    <mergeCell ref="D23:D24"/>
    <mergeCell ref="F3:F4"/>
    <mergeCell ref="A2:A4"/>
    <mergeCell ref="B2:B4"/>
    <mergeCell ref="C2:D2"/>
    <mergeCell ref="C3:C4"/>
    <mergeCell ref="A23:A24"/>
    <mergeCell ref="B23:B24"/>
    <mergeCell ref="C23:C24"/>
  </mergeCells>
  <phoneticPr fontId="2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4" sqref="G14"/>
    </sheetView>
  </sheetViews>
  <sheetFormatPr defaultRowHeight="12.75"/>
  <cols>
    <col min="2" max="2" width="40.5703125" customWidth="1"/>
    <col min="3" max="3" width="12.42578125" customWidth="1"/>
    <col min="4" max="4" width="15.42578125" customWidth="1"/>
  </cols>
  <sheetData>
    <row r="1" spans="1:4" ht="73.5" customHeight="1">
      <c r="A1" s="658" t="s">
        <v>303</v>
      </c>
      <c r="B1" s="659"/>
      <c r="C1" s="659"/>
      <c r="D1" s="659"/>
    </row>
    <row r="2" spans="1:4" ht="60">
      <c r="A2" s="370" t="s">
        <v>304</v>
      </c>
      <c r="B2" s="370" t="s">
        <v>41</v>
      </c>
      <c r="C2" s="370" t="s">
        <v>305</v>
      </c>
      <c r="D2" s="370" t="s">
        <v>306</v>
      </c>
    </row>
    <row r="3" spans="1:4" ht="18">
      <c r="A3" s="388" t="s">
        <v>91</v>
      </c>
      <c r="B3" s="389" t="s">
        <v>2</v>
      </c>
      <c r="C3" s="390">
        <v>103</v>
      </c>
      <c r="D3" s="391">
        <v>240</v>
      </c>
    </row>
    <row r="4" spans="1:4" ht="18">
      <c r="A4" s="392" t="s">
        <v>92</v>
      </c>
      <c r="B4" s="393" t="s">
        <v>3</v>
      </c>
      <c r="C4" s="394">
        <v>51</v>
      </c>
      <c r="D4" s="395">
        <v>103</v>
      </c>
    </row>
    <row r="5" spans="1:4" ht="18">
      <c r="A5" s="396" t="s">
        <v>93</v>
      </c>
      <c r="B5" s="397" t="s">
        <v>4</v>
      </c>
      <c r="C5" s="398">
        <v>59</v>
      </c>
      <c r="D5" s="399">
        <v>621</v>
      </c>
    </row>
    <row r="6" spans="1:4" ht="18">
      <c r="A6" s="392" t="s">
        <v>94</v>
      </c>
      <c r="B6" s="393" t="s">
        <v>5</v>
      </c>
      <c r="C6" s="394">
        <v>156</v>
      </c>
      <c r="D6" s="395">
        <v>576</v>
      </c>
    </row>
    <row r="7" spans="1:4" ht="18">
      <c r="A7" s="396" t="s">
        <v>95</v>
      </c>
      <c r="B7" s="397" t="s">
        <v>6</v>
      </c>
      <c r="C7" s="398">
        <v>180</v>
      </c>
      <c r="D7" s="399">
        <v>411</v>
      </c>
    </row>
    <row r="8" spans="1:4" ht="18">
      <c r="A8" s="392" t="s">
        <v>96</v>
      </c>
      <c r="B8" s="393" t="s">
        <v>7</v>
      </c>
      <c r="C8" s="394">
        <v>574</v>
      </c>
      <c r="D8" s="395">
        <v>818</v>
      </c>
    </row>
    <row r="9" spans="1:4" ht="18">
      <c r="A9" s="396" t="s">
        <v>97</v>
      </c>
      <c r="B9" s="397" t="s">
        <v>8</v>
      </c>
      <c r="C9" s="398">
        <v>182</v>
      </c>
      <c r="D9" s="399">
        <v>304</v>
      </c>
    </row>
    <row r="10" spans="1:4" ht="18">
      <c r="A10" s="392" t="s">
        <v>98</v>
      </c>
      <c r="B10" s="393" t="s">
        <v>9</v>
      </c>
      <c r="C10" s="394">
        <v>178</v>
      </c>
      <c r="D10" s="395">
        <v>883</v>
      </c>
    </row>
    <row r="11" spans="1:4" ht="18">
      <c r="A11" s="396" t="s">
        <v>99</v>
      </c>
      <c r="B11" s="397" t="s">
        <v>10</v>
      </c>
      <c r="C11" s="398">
        <v>62</v>
      </c>
      <c r="D11" s="399">
        <v>366</v>
      </c>
    </row>
    <row r="12" spans="1:4" ht="18">
      <c r="A12" s="392" t="s">
        <v>100</v>
      </c>
      <c r="B12" s="393" t="s">
        <v>11</v>
      </c>
      <c r="C12" s="394">
        <v>65</v>
      </c>
      <c r="D12" s="395">
        <v>128</v>
      </c>
    </row>
    <row r="13" spans="1:4" ht="18">
      <c r="A13" s="396" t="s">
        <v>101</v>
      </c>
      <c r="B13" s="397" t="s">
        <v>12</v>
      </c>
      <c r="C13" s="398">
        <v>123</v>
      </c>
      <c r="D13" s="399">
        <v>90</v>
      </c>
    </row>
    <row r="14" spans="1:4" ht="18">
      <c r="A14" s="392" t="s">
        <v>102</v>
      </c>
      <c r="B14" s="393" t="s">
        <v>13</v>
      </c>
      <c r="C14" s="394">
        <v>81</v>
      </c>
      <c r="D14" s="395">
        <v>192</v>
      </c>
    </row>
    <row r="15" spans="1:4" ht="18">
      <c r="A15" s="396" t="s">
        <v>103</v>
      </c>
      <c r="B15" s="397" t="s">
        <v>14</v>
      </c>
      <c r="C15" s="398">
        <v>68</v>
      </c>
      <c r="D15" s="399">
        <v>309</v>
      </c>
    </row>
    <row r="16" spans="1:4" ht="18">
      <c r="A16" s="392" t="s">
        <v>104</v>
      </c>
      <c r="B16" s="393" t="s">
        <v>15</v>
      </c>
      <c r="C16" s="394">
        <v>56</v>
      </c>
      <c r="D16" s="395">
        <v>428</v>
      </c>
    </row>
    <row r="17" spans="1:4" ht="18">
      <c r="A17" s="396" t="s">
        <v>105</v>
      </c>
      <c r="B17" s="397" t="s">
        <v>16</v>
      </c>
      <c r="C17" s="398">
        <v>101</v>
      </c>
      <c r="D17" s="399">
        <v>169</v>
      </c>
    </row>
    <row r="18" spans="1:4" ht="18">
      <c r="A18" s="392" t="s">
        <v>106</v>
      </c>
      <c r="B18" s="393" t="s">
        <v>17</v>
      </c>
      <c r="C18" s="394">
        <v>197</v>
      </c>
      <c r="D18" s="395">
        <v>511</v>
      </c>
    </row>
    <row r="19" spans="1:4" ht="18">
      <c r="A19" s="396" t="s">
        <v>107</v>
      </c>
      <c r="B19" s="397" t="s">
        <v>18</v>
      </c>
      <c r="C19" s="398">
        <v>319</v>
      </c>
      <c r="D19" s="399">
        <v>51</v>
      </c>
    </row>
    <row r="20" spans="1:4" ht="18">
      <c r="A20" s="392" t="s">
        <v>108</v>
      </c>
      <c r="B20" s="393" t="s">
        <v>19</v>
      </c>
      <c r="C20" s="394">
        <v>181</v>
      </c>
      <c r="D20" s="395">
        <v>404</v>
      </c>
    </row>
    <row r="21" spans="1:4" ht="20.25">
      <c r="A21" s="396"/>
      <c r="B21" s="400" t="s">
        <v>307</v>
      </c>
      <c r="C21" s="401">
        <f>SUM(C3:C20)</f>
        <v>2736</v>
      </c>
      <c r="D21" s="402">
        <f>SUM(D3:D20)</f>
        <v>6604</v>
      </c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L17" sqref="L17"/>
    </sheetView>
  </sheetViews>
  <sheetFormatPr defaultRowHeight="12.75"/>
  <cols>
    <col min="2" max="2" width="24.7109375" bestFit="1" customWidth="1"/>
    <col min="3" max="3" width="25.140625" customWidth="1"/>
  </cols>
  <sheetData>
    <row r="1" spans="1:3" ht="18.75">
      <c r="A1" s="661" t="s">
        <v>308</v>
      </c>
      <c r="B1" s="661"/>
      <c r="C1" s="661"/>
    </row>
    <row r="2" spans="1:3" ht="18.75">
      <c r="A2" s="661" t="s">
        <v>309</v>
      </c>
      <c r="B2" s="661"/>
      <c r="C2" s="661"/>
    </row>
    <row r="3" spans="1:3" ht="18.75">
      <c r="A3" s="661" t="s">
        <v>310</v>
      </c>
      <c r="B3" s="661"/>
      <c r="C3" s="661"/>
    </row>
    <row r="4" spans="1:3" ht="18.75">
      <c r="A4" s="661" t="s">
        <v>311</v>
      </c>
      <c r="B4" s="661"/>
      <c r="C4" s="661"/>
    </row>
    <row r="5" spans="1:3" ht="18.75">
      <c r="A5" s="403"/>
      <c r="B5" s="662" t="s">
        <v>312</v>
      </c>
      <c r="C5" s="662"/>
    </row>
    <row r="6" spans="1:3" ht="18.75">
      <c r="A6" s="660"/>
      <c r="B6" s="660"/>
      <c r="C6" s="660"/>
    </row>
    <row r="7" spans="1:3" ht="18.75">
      <c r="A7" s="404"/>
      <c r="B7" s="405"/>
      <c r="C7" s="404"/>
    </row>
    <row r="8" spans="1:3" ht="78.75">
      <c r="A8" s="406" t="s">
        <v>78</v>
      </c>
      <c r="B8" s="407" t="s">
        <v>313</v>
      </c>
      <c r="C8" s="407" t="s">
        <v>314</v>
      </c>
    </row>
    <row r="9" spans="1:3" ht="15.75">
      <c r="A9" s="406">
        <v>1</v>
      </c>
      <c r="B9" s="407">
        <v>2</v>
      </c>
      <c r="C9" s="407">
        <v>4</v>
      </c>
    </row>
    <row r="10" spans="1:3" ht="20.25">
      <c r="A10" s="408">
        <v>1</v>
      </c>
      <c r="B10" s="409" t="s">
        <v>86</v>
      </c>
      <c r="C10" s="410">
        <v>434</v>
      </c>
    </row>
    <row r="11" spans="1:3" ht="20.25">
      <c r="A11" s="411">
        <v>2</v>
      </c>
      <c r="B11" s="412" t="s">
        <v>87</v>
      </c>
      <c r="C11" s="413">
        <v>310</v>
      </c>
    </row>
    <row r="12" spans="1:3" ht="20.25">
      <c r="A12" s="408">
        <v>3</v>
      </c>
      <c r="B12" s="409" t="s">
        <v>315</v>
      </c>
      <c r="C12" s="410">
        <v>499</v>
      </c>
    </row>
    <row r="13" spans="1:3" ht="20.25">
      <c r="A13" s="411">
        <v>4</v>
      </c>
      <c r="B13" s="412" t="s">
        <v>89</v>
      </c>
      <c r="C13" s="413">
        <v>854</v>
      </c>
    </row>
    <row r="14" spans="1:3" ht="20.25">
      <c r="A14" s="408">
        <v>5</v>
      </c>
      <c r="B14" s="409" t="s">
        <v>90</v>
      </c>
      <c r="C14" s="410">
        <v>765</v>
      </c>
    </row>
    <row r="15" spans="1:3" ht="20.25">
      <c r="A15" s="411">
        <v>6</v>
      </c>
      <c r="B15" s="412" t="s">
        <v>7</v>
      </c>
      <c r="C15" s="413">
        <v>1012</v>
      </c>
    </row>
    <row r="16" spans="1:3" ht="20.25">
      <c r="A16" s="408">
        <v>7</v>
      </c>
      <c r="B16" s="409" t="s">
        <v>8</v>
      </c>
      <c r="C16" s="410">
        <v>408</v>
      </c>
    </row>
    <row r="17" spans="1:3" ht="20.25">
      <c r="A17" s="411">
        <v>8</v>
      </c>
      <c r="B17" s="412" t="s">
        <v>9</v>
      </c>
      <c r="C17" s="413">
        <v>377</v>
      </c>
    </row>
    <row r="18" spans="1:3" ht="20.25">
      <c r="A18" s="408">
        <v>9</v>
      </c>
      <c r="B18" s="409" t="s">
        <v>10</v>
      </c>
      <c r="C18" s="410">
        <v>405</v>
      </c>
    </row>
    <row r="19" spans="1:3" ht="20.25">
      <c r="A19" s="411">
        <v>10</v>
      </c>
      <c r="B19" s="412" t="s">
        <v>11</v>
      </c>
      <c r="C19" s="413">
        <v>178</v>
      </c>
    </row>
    <row r="20" spans="1:3" ht="20.25">
      <c r="A20" s="408">
        <v>11</v>
      </c>
      <c r="B20" s="409" t="s">
        <v>12</v>
      </c>
      <c r="C20" s="410">
        <v>276</v>
      </c>
    </row>
    <row r="21" spans="1:3" ht="20.25">
      <c r="A21" s="411">
        <v>12</v>
      </c>
      <c r="B21" s="412" t="s">
        <v>13</v>
      </c>
      <c r="C21" s="413">
        <v>358</v>
      </c>
    </row>
    <row r="22" spans="1:3" ht="20.25">
      <c r="A22" s="408">
        <v>13</v>
      </c>
      <c r="B22" s="409" t="s">
        <v>14</v>
      </c>
      <c r="C22" s="410">
        <v>202</v>
      </c>
    </row>
    <row r="23" spans="1:3" ht="20.25">
      <c r="A23" s="411">
        <v>14</v>
      </c>
      <c r="B23" s="412" t="s">
        <v>15</v>
      </c>
      <c r="C23" s="413">
        <v>267</v>
      </c>
    </row>
    <row r="24" spans="1:3" ht="20.25">
      <c r="A24" s="408">
        <v>15</v>
      </c>
      <c r="B24" s="409" t="s">
        <v>16</v>
      </c>
      <c r="C24" s="410">
        <v>353</v>
      </c>
    </row>
    <row r="25" spans="1:3" ht="20.25">
      <c r="A25" s="411">
        <v>16</v>
      </c>
      <c r="B25" s="412" t="s">
        <v>316</v>
      </c>
      <c r="C25" s="413">
        <v>307</v>
      </c>
    </row>
    <row r="26" spans="1:3" ht="20.25">
      <c r="A26" s="408">
        <v>17</v>
      </c>
      <c r="B26" s="409" t="s">
        <v>18</v>
      </c>
      <c r="C26" s="410">
        <v>386</v>
      </c>
    </row>
    <row r="27" spans="1:3" ht="20.25">
      <c r="A27" s="411">
        <v>18</v>
      </c>
      <c r="B27" s="412" t="s">
        <v>19</v>
      </c>
      <c r="C27" s="413">
        <v>523</v>
      </c>
    </row>
    <row r="28" spans="1:3" ht="20.25">
      <c r="A28" s="414"/>
      <c r="B28" s="414" t="s">
        <v>0</v>
      </c>
      <c r="C28" s="415">
        <f>SUM(C10:C27)</f>
        <v>7914</v>
      </c>
    </row>
  </sheetData>
  <mergeCells count="6">
    <mergeCell ref="A6:C6"/>
    <mergeCell ref="A1:C1"/>
    <mergeCell ref="A2:C2"/>
    <mergeCell ref="A3:C3"/>
    <mergeCell ref="A4:C4"/>
    <mergeCell ref="B5:C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U11" sqref="U11"/>
    </sheetView>
  </sheetViews>
  <sheetFormatPr defaultRowHeight="12.75"/>
  <cols>
    <col min="1" max="1" width="4.7109375" customWidth="1"/>
    <col min="2" max="2" width="24.5703125" customWidth="1"/>
    <col min="3" max="3" width="11.28515625" customWidth="1"/>
    <col min="4" max="4" width="12.42578125" customWidth="1"/>
    <col min="5" max="5" width="11.28515625" customWidth="1"/>
    <col min="6" max="6" width="10" customWidth="1"/>
    <col min="7" max="8" width="11.7109375" customWidth="1"/>
    <col min="9" max="9" width="12.42578125" customWidth="1"/>
    <col min="10" max="10" width="14.28515625" customWidth="1"/>
    <col min="11" max="11" width="12.85546875" customWidth="1"/>
    <col min="12" max="12" width="13.42578125" customWidth="1"/>
    <col min="13" max="13" width="9.7109375" customWidth="1"/>
  </cols>
  <sheetData>
    <row r="1" spans="1:13" ht="15">
      <c r="A1" s="663" t="s">
        <v>320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</row>
    <row r="2" spans="1:13">
      <c r="A2" s="664" t="s">
        <v>321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</row>
    <row r="3" spans="1:13">
      <c r="A3" s="665" t="s">
        <v>78</v>
      </c>
      <c r="B3" s="666" t="s">
        <v>41</v>
      </c>
      <c r="C3" s="667" t="s">
        <v>322</v>
      </c>
      <c r="D3" s="667"/>
      <c r="E3" s="667"/>
      <c r="F3" s="667"/>
      <c r="G3" s="667"/>
      <c r="H3" s="667"/>
      <c r="I3" s="444" t="s">
        <v>323</v>
      </c>
      <c r="J3" s="444" t="s">
        <v>324</v>
      </c>
      <c r="K3" s="444" t="s">
        <v>325</v>
      </c>
      <c r="L3" s="444" t="s">
        <v>326</v>
      </c>
      <c r="M3" s="444" t="s">
        <v>327</v>
      </c>
    </row>
    <row r="4" spans="1:13">
      <c r="A4" s="665"/>
      <c r="B4" s="666"/>
      <c r="C4" s="668" t="s">
        <v>328</v>
      </c>
      <c r="D4" s="669" t="s">
        <v>329</v>
      </c>
      <c r="E4" s="669"/>
      <c r="F4" s="669"/>
      <c r="G4" s="669"/>
      <c r="H4" s="669"/>
      <c r="I4" s="444"/>
      <c r="J4" s="444"/>
      <c r="K4" s="444"/>
      <c r="L4" s="444"/>
      <c r="M4" s="444"/>
    </row>
    <row r="5" spans="1:13" ht="39" thickBot="1">
      <c r="A5" s="670"/>
      <c r="B5" s="671"/>
      <c r="C5" s="672"/>
      <c r="D5" s="416" t="s">
        <v>330</v>
      </c>
      <c r="E5" s="416" t="s">
        <v>331</v>
      </c>
      <c r="F5" s="416" t="s">
        <v>332</v>
      </c>
      <c r="G5" s="416" t="s">
        <v>333</v>
      </c>
      <c r="H5" s="416" t="s">
        <v>334</v>
      </c>
      <c r="I5" s="445"/>
      <c r="J5" s="445"/>
      <c r="K5" s="445"/>
      <c r="L5" s="445"/>
      <c r="M5" s="445"/>
    </row>
    <row r="6" spans="1:13" ht="18.75" thickTop="1">
      <c r="A6" s="37" t="s">
        <v>91</v>
      </c>
      <c r="B6" s="676" t="s">
        <v>142</v>
      </c>
      <c r="C6" s="283">
        <v>63</v>
      </c>
      <c r="D6" s="284">
        <v>1</v>
      </c>
      <c r="E6" s="284">
        <v>15</v>
      </c>
      <c r="F6" s="284">
        <v>46</v>
      </c>
      <c r="G6" s="284">
        <v>1</v>
      </c>
      <c r="H6" s="284">
        <v>3</v>
      </c>
      <c r="I6" s="283">
        <v>0</v>
      </c>
      <c r="J6" s="283">
        <v>0</v>
      </c>
      <c r="K6" s="283">
        <v>0</v>
      </c>
      <c r="L6" s="283">
        <v>0</v>
      </c>
      <c r="M6" s="283">
        <v>63</v>
      </c>
    </row>
    <row r="7" spans="1:13" ht="18">
      <c r="A7" s="150" t="s">
        <v>92</v>
      </c>
      <c r="B7" s="677" t="s">
        <v>143</v>
      </c>
      <c r="C7" s="288">
        <v>44</v>
      </c>
      <c r="D7" s="289">
        <v>7</v>
      </c>
      <c r="E7" s="289">
        <v>15</v>
      </c>
      <c r="F7" s="289">
        <v>22</v>
      </c>
      <c r="G7" s="289">
        <v>0</v>
      </c>
      <c r="H7" s="289">
        <v>2</v>
      </c>
      <c r="I7" s="288">
        <v>1</v>
      </c>
      <c r="J7" s="288">
        <v>0</v>
      </c>
      <c r="K7" s="288">
        <v>0</v>
      </c>
      <c r="L7" s="288">
        <v>2</v>
      </c>
      <c r="M7" s="288">
        <v>47</v>
      </c>
    </row>
    <row r="8" spans="1:13" ht="18">
      <c r="A8" s="25" t="s">
        <v>93</v>
      </c>
      <c r="B8" s="678" t="s">
        <v>144</v>
      </c>
      <c r="C8" s="292">
        <v>60</v>
      </c>
      <c r="D8" s="293">
        <v>7</v>
      </c>
      <c r="E8" s="293">
        <v>16</v>
      </c>
      <c r="F8" s="293">
        <v>38</v>
      </c>
      <c r="G8" s="293">
        <v>0</v>
      </c>
      <c r="H8" s="293">
        <v>0</v>
      </c>
      <c r="I8" s="292">
        <v>2</v>
      </c>
      <c r="J8" s="292">
        <v>1</v>
      </c>
      <c r="K8" s="292">
        <v>0</v>
      </c>
      <c r="L8" s="292">
        <v>2</v>
      </c>
      <c r="M8" s="292">
        <v>65</v>
      </c>
    </row>
    <row r="9" spans="1:13" ht="18">
      <c r="A9" s="150" t="s">
        <v>94</v>
      </c>
      <c r="B9" s="677" t="s">
        <v>145</v>
      </c>
      <c r="C9" s="288">
        <v>121</v>
      </c>
      <c r="D9" s="289">
        <v>20</v>
      </c>
      <c r="E9" s="289">
        <v>58</v>
      </c>
      <c r="F9" s="289">
        <v>41</v>
      </c>
      <c r="G9" s="289">
        <v>0</v>
      </c>
      <c r="H9" s="289">
        <v>2</v>
      </c>
      <c r="I9" s="288">
        <v>5</v>
      </c>
      <c r="J9" s="288">
        <v>1</v>
      </c>
      <c r="K9" s="288">
        <v>0</v>
      </c>
      <c r="L9" s="288">
        <v>6</v>
      </c>
      <c r="M9" s="288">
        <v>132</v>
      </c>
    </row>
    <row r="10" spans="1:13" ht="18">
      <c r="A10" s="25" t="s">
        <v>95</v>
      </c>
      <c r="B10" s="678" t="s">
        <v>146</v>
      </c>
      <c r="C10" s="292">
        <v>138</v>
      </c>
      <c r="D10" s="293">
        <v>24</v>
      </c>
      <c r="E10" s="293">
        <v>34</v>
      </c>
      <c r="F10" s="293">
        <v>79</v>
      </c>
      <c r="G10" s="293">
        <v>0</v>
      </c>
      <c r="H10" s="293">
        <v>2</v>
      </c>
      <c r="I10" s="292">
        <v>7</v>
      </c>
      <c r="J10" s="292">
        <v>0</v>
      </c>
      <c r="K10" s="292">
        <v>0</v>
      </c>
      <c r="L10" s="292">
        <v>3</v>
      </c>
      <c r="M10" s="292">
        <v>148</v>
      </c>
    </row>
    <row r="11" spans="1:13" ht="18">
      <c r="A11" s="150" t="s">
        <v>96</v>
      </c>
      <c r="B11" s="677" t="s">
        <v>147</v>
      </c>
      <c r="C11" s="288">
        <v>196</v>
      </c>
      <c r="D11" s="289">
        <v>39</v>
      </c>
      <c r="E11" s="289">
        <v>46</v>
      </c>
      <c r="F11" s="289">
        <v>113</v>
      </c>
      <c r="G11" s="289">
        <v>0</v>
      </c>
      <c r="H11" s="289">
        <v>0</v>
      </c>
      <c r="I11" s="288">
        <v>0</v>
      </c>
      <c r="J11" s="288">
        <v>0</v>
      </c>
      <c r="K11" s="288">
        <v>0</v>
      </c>
      <c r="L11" s="288">
        <v>6</v>
      </c>
      <c r="M11" s="288">
        <v>201</v>
      </c>
    </row>
    <row r="12" spans="1:13" ht="18">
      <c r="A12" s="25" t="s">
        <v>97</v>
      </c>
      <c r="B12" s="678" t="s">
        <v>148</v>
      </c>
      <c r="C12" s="292">
        <v>43</v>
      </c>
      <c r="D12" s="293">
        <v>7</v>
      </c>
      <c r="E12" s="293">
        <v>12</v>
      </c>
      <c r="F12" s="293">
        <v>23</v>
      </c>
      <c r="G12" s="293">
        <v>1</v>
      </c>
      <c r="H12" s="293">
        <v>0</v>
      </c>
      <c r="I12" s="292">
        <v>4</v>
      </c>
      <c r="J12" s="292">
        <v>0</v>
      </c>
      <c r="K12" s="292">
        <v>0</v>
      </c>
      <c r="L12" s="292">
        <v>3</v>
      </c>
      <c r="M12" s="292">
        <v>50</v>
      </c>
    </row>
    <row r="13" spans="1:13" ht="18">
      <c r="A13" s="150" t="s">
        <v>98</v>
      </c>
      <c r="B13" s="677" t="s">
        <v>149</v>
      </c>
      <c r="C13" s="288">
        <v>52</v>
      </c>
      <c r="D13" s="289">
        <v>0</v>
      </c>
      <c r="E13" s="289">
        <v>26</v>
      </c>
      <c r="F13" s="289">
        <v>27</v>
      </c>
      <c r="G13" s="289">
        <v>0</v>
      </c>
      <c r="H13" s="289">
        <v>1</v>
      </c>
      <c r="I13" s="288">
        <v>2</v>
      </c>
      <c r="J13" s="288">
        <v>0</v>
      </c>
      <c r="K13" s="288">
        <v>0</v>
      </c>
      <c r="L13" s="288">
        <v>0</v>
      </c>
      <c r="M13" s="288">
        <v>54</v>
      </c>
    </row>
    <row r="14" spans="1:13" ht="18">
      <c r="A14" s="25" t="s">
        <v>99</v>
      </c>
      <c r="B14" s="678" t="s">
        <v>150</v>
      </c>
      <c r="C14" s="292">
        <v>43</v>
      </c>
      <c r="D14" s="293">
        <v>6</v>
      </c>
      <c r="E14" s="293">
        <v>21</v>
      </c>
      <c r="F14" s="293">
        <v>16</v>
      </c>
      <c r="G14" s="293">
        <v>0</v>
      </c>
      <c r="H14" s="293">
        <v>0</v>
      </c>
      <c r="I14" s="292">
        <v>2</v>
      </c>
      <c r="J14" s="292">
        <v>0</v>
      </c>
      <c r="K14" s="292">
        <v>1</v>
      </c>
      <c r="L14" s="292">
        <v>4</v>
      </c>
      <c r="M14" s="292">
        <v>49</v>
      </c>
    </row>
    <row r="15" spans="1:13" ht="18">
      <c r="A15" s="150" t="s">
        <v>100</v>
      </c>
      <c r="B15" s="677" t="s">
        <v>151</v>
      </c>
      <c r="C15" s="288">
        <v>28</v>
      </c>
      <c r="D15" s="289">
        <v>1</v>
      </c>
      <c r="E15" s="289">
        <v>4</v>
      </c>
      <c r="F15" s="289">
        <v>23</v>
      </c>
      <c r="G15" s="289">
        <v>0</v>
      </c>
      <c r="H15" s="289">
        <v>0</v>
      </c>
      <c r="I15" s="288">
        <v>0</v>
      </c>
      <c r="J15" s="288">
        <v>0</v>
      </c>
      <c r="K15" s="288">
        <v>0</v>
      </c>
      <c r="L15" s="288">
        <v>1</v>
      </c>
      <c r="M15" s="288">
        <v>29</v>
      </c>
    </row>
    <row r="16" spans="1:13" ht="18">
      <c r="A16" s="25" t="s">
        <v>101</v>
      </c>
      <c r="B16" s="678" t="s">
        <v>152</v>
      </c>
      <c r="C16" s="292">
        <v>19</v>
      </c>
      <c r="D16" s="293">
        <v>9</v>
      </c>
      <c r="E16" s="293">
        <v>2</v>
      </c>
      <c r="F16" s="293">
        <v>8</v>
      </c>
      <c r="G16" s="293">
        <v>0</v>
      </c>
      <c r="H16" s="293">
        <v>0</v>
      </c>
      <c r="I16" s="292">
        <v>1</v>
      </c>
      <c r="J16" s="292">
        <v>0</v>
      </c>
      <c r="K16" s="292">
        <v>0</v>
      </c>
      <c r="L16" s="292">
        <v>2</v>
      </c>
      <c r="M16" s="292">
        <v>22</v>
      </c>
    </row>
    <row r="17" spans="1:13" ht="18">
      <c r="A17" s="150" t="s">
        <v>102</v>
      </c>
      <c r="B17" s="677" t="s">
        <v>153</v>
      </c>
      <c r="C17" s="288">
        <v>57</v>
      </c>
      <c r="D17" s="289">
        <v>8</v>
      </c>
      <c r="E17" s="289">
        <v>20</v>
      </c>
      <c r="F17" s="289">
        <v>27</v>
      </c>
      <c r="G17" s="289">
        <v>0</v>
      </c>
      <c r="H17" s="289">
        <v>2</v>
      </c>
      <c r="I17" s="288">
        <v>2</v>
      </c>
      <c r="J17" s="288">
        <v>0</v>
      </c>
      <c r="K17" s="288">
        <v>0</v>
      </c>
      <c r="L17" s="288">
        <v>2</v>
      </c>
      <c r="M17" s="288">
        <v>61</v>
      </c>
    </row>
    <row r="18" spans="1:13" ht="18">
      <c r="A18" s="25" t="s">
        <v>103</v>
      </c>
      <c r="B18" s="678" t="s">
        <v>154</v>
      </c>
      <c r="C18" s="292">
        <v>34</v>
      </c>
      <c r="D18" s="293">
        <v>3</v>
      </c>
      <c r="E18" s="293">
        <v>6</v>
      </c>
      <c r="F18" s="293">
        <v>25</v>
      </c>
      <c r="G18" s="293">
        <v>0</v>
      </c>
      <c r="H18" s="293">
        <v>1</v>
      </c>
      <c r="I18" s="292">
        <v>0</v>
      </c>
      <c r="J18" s="292">
        <v>0</v>
      </c>
      <c r="K18" s="292">
        <v>0</v>
      </c>
      <c r="L18" s="292">
        <v>0</v>
      </c>
      <c r="M18" s="292">
        <v>34</v>
      </c>
    </row>
    <row r="19" spans="1:13" ht="18">
      <c r="A19" s="150" t="s">
        <v>104</v>
      </c>
      <c r="B19" s="677" t="s">
        <v>155</v>
      </c>
      <c r="C19" s="288">
        <v>44</v>
      </c>
      <c r="D19" s="289">
        <v>15</v>
      </c>
      <c r="E19" s="289">
        <v>8</v>
      </c>
      <c r="F19" s="289">
        <v>21</v>
      </c>
      <c r="G19" s="289">
        <v>0</v>
      </c>
      <c r="H19" s="289">
        <v>0</v>
      </c>
      <c r="I19" s="288">
        <v>1</v>
      </c>
      <c r="J19" s="288">
        <v>1</v>
      </c>
      <c r="K19" s="288">
        <v>0</v>
      </c>
      <c r="L19" s="288">
        <v>0</v>
      </c>
      <c r="M19" s="288">
        <v>46</v>
      </c>
    </row>
    <row r="20" spans="1:13" ht="18">
      <c r="A20" s="25" t="s">
        <v>105</v>
      </c>
      <c r="B20" s="678" t="s">
        <v>156</v>
      </c>
      <c r="C20" s="292">
        <v>57</v>
      </c>
      <c r="D20" s="293">
        <v>2</v>
      </c>
      <c r="E20" s="293">
        <v>8</v>
      </c>
      <c r="F20" s="293">
        <v>47</v>
      </c>
      <c r="G20" s="293">
        <v>1</v>
      </c>
      <c r="H20" s="293">
        <v>1</v>
      </c>
      <c r="I20" s="292">
        <v>2</v>
      </c>
      <c r="J20" s="292">
        <v>0</v>
      </c>
      <c r="K20" s="292">
        <v>0</v>
      </c>
      <c r="L20" s="292">
        <v>0</v>
      </c>
      <c r="M20" s="292">
        <v>59</v>
      </c>
    </row>
    <row r="21" spans="1:13" ht="18">
      <c r="A21" s="150" t="s">
        <v>106</v>
      </c>
      <c r="B21" s="677" t="s">
        <v>157</v>
      </c>
      <c r="C21" s="288">
        <v>32</v>
      </c>
      <c r="D21" s="289">
        <v>3</v>
      </c>
      <c r="E21" s="289">
        <v>22</v>
      </c>
      <c r="F21" s="289">
        <v>7</v>
      </c>
      <c r="G21" s="289">
        <v>0</v>
      </c>
      <c r="H21" s="289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32</v>
      </c>
    </row>
    <row r="22" spans="1:13" ht="18">
      <c r="A22" s="25" t="s">
        <v>107</v>
      </c>
      <c r="B22" s="678" t="s">
        <v>158</v>
      </c>
      <c r="C22" s="292">
        <v>66</v>
      </c>
      <c r="D22" s="293">
        <v>10</v>
      </c>
      <c r="E22" s="293">
        <v>10</v>
      </c>
      <c r="F22" s="293">
        <v>46</v>
      </c>
      <c r="G22" s="293">
        <v>0</v>
      </c>
      <c r="H22" s="293">
        <v>0</v>
      </c>
      <c r="I22" s="292">
        <v>1</v>
      </c>
      <c r="J22" s="292">
        <v>0</v>
      </c>
      <c r="K22" s="292">
        <v>0</v>
      </c>
      <c r="L22" s="292">
        <v>0</v>
      </c>
      <c r="M22" s="292">
        <v>66</v>
      </c>
    </row>
    <row r="23" spans="1:13" ht="18">
      <c r="A23" s="150" t="s">
        <v>108</v>
      </c>
      <c r="B23" s="677" t="s">
        <v>159</v>
      </c>
      <c r="C23" s="288">
        <v>65</v>
      </c>
      <c r="D23" s="289">
        <v>4</v>
      </c>
      <c r="E23" s="289">
        <v>26</v>
      </c>
      <c r="F23" s="289">
        <v>35</v>
      </c>
      <c r="G23" s="289">
        <v>0</v>
      </c>
      <c r="H23" s="289">
        <v>0</v>
      </c>
      <c r="I23" s="288">
        <v>2</v>
      </c>
      <c r="J23" s="288">
        <v>1</v>
      </c>
      <c r="K23" s="288">
        <v>0</v>
      </c>
      <c r="L23" s="288">
        <v>3</v>
      </c>
      <c r="M23" s="288">
        <v>71</v>
      </c>
    </row>
    <row r="24" spans="1:13" ht="18">
      <c r="A24" s="673"/>
      <c r="B24" s="673" t="s">
        <v>335</v>
      </c>
      <c r="C24" s="292">
        <f>SUM(C6:C23)</f>
        <v>1162</v>
      </c>
      <c r="D24" s="292">
        <f t="shared" ref="D24:M24" si="0">SUM(D6:D23)</f>
        <v>166</v>
      </c>
      <c r="E24" s="292">
        <f t="shared" si="0"/>
        <v>349</v>
      </c>
      <c r="F24" s="292">
        <f t="shared" si="0"/>
        <v>644</v>
      </c>
      <c r="G24" s="292">
        <f t="shared" si="0"/>
        <v>3</v>
      </c>
      <c r="H24" s="292">
        <f t="shared" si="0"/>
        <v>14</v>
      </c>
      <c r="I24" s="292">
        <f t="shared" si="0"/>
        <v>32</v>
      </c>
      <c r="J24" s="292">
        <f t="shared" si="0"/>
        <v>4</v>
      </c>
      <c r="K24" s="292">
        <f t="shared" si="0"/>
        <v>1</v>
      </c>
      <c r="L24" s="292">
        <f t="shared" si="0"/>
        <v>34</v>
      </c>
      <c r="M24" s="292">
        <f t="shared" si="0"/>
        <v>1229</v>
      </c>
    </row>
    <row r="25" spans="1:13" ht="18">
      <c r="A25" s="674"/>
      <c r="B25" s="674" t="s">
        <v>336</v>
      </c>
      <c r="C25" s="674"/>
      <c r="D25" s="675"/>
      <c r="E25" s="675"/>
      <c r="F25" s="675"/>
      <c r="G25" s="675"/>
      <c r="H25" s="675"/>
      <c r="I25" s="674"/>
      <c r="J25" s="674"/>
      <c r="K25" s="674"/>
      <c r="L25" s="674"/>
      <c r="M25" s="674"/>
    </row>
  </sheetData>
  <mergeCells count="12">
    <mergeCell ref="C4:C5"/>
    <mergeCell ref="D4:H4"/>
    <mergeCell ref="A1:M1"/>
    <mergeCell ref="A2:M2"/>
    <mergeCell ref="A3:A5"/>
    <mergeCell ref="B3:B5"/>
    <mergeCell ref="C3:H3"/>
    <mergeCell ref="I3:I5"/>
    <mergeCell ref="J3:J5"/>
    <mergeCell ref="K3:K5"/>
    <mergeCell ref="L3:L5"/>
    <mergeCell ref="M3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60" zoomScaleNormal="60" workbookViewId="0">
      <selection activeCell="AH5" sqref="AH5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6.140625" customWidth="1"/>
    <col min="17" max="17" width="19.28515625" style="4" customWidth="1"/>
    <col min="18" max="18" width="17.85546875" customWidth="1"/>
    <col min="19" max="19" width="0" hidden="1" customWidth="1"/>
    <col min="20" max="20" width="3.7109375" customWidth="1"/>
    <col min="21" max="21" width="36.85546875" customWidth="1"/>
    <col min="22" max="22" width="5.5703125" customWidth="1"/>
  </cols>
  <sheetData>
    <row r="1" spans="1:28" ht="57" customHeight="1">
      <c r="A1" s="439" t="s">
        <v>248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</row>
    <row r="2" spans="1:28" ht="18.75" customHeight="1">
      <c r="A2" s="440" t="s">
        <v>1</v>
      </c>
      <c r="B2" s="442" t="s">
        <v>41</v>
      </c>
      <c r="P2" s="444" t="s">
        <v>241</v>
      </c>
      <c r="Q2" s="444" t="s">
        <v>173</v>
      </c>
      <c r="R2" s="444" t="s">
        <v>70</v>
      </c>
    </row>
    <row r="3" spans="1:28" ht="22.5" customHeight="1">
      <c r="A3" s="440"/>
      <c r="B3" s="442"/>
      <c r="P3" s="444"/>
      <c r="Q3" s="444"/>
      <c r="R3" s="444"/>
    </row>
    <row r="4" spans="1:28" ht="19.5" customHeight="1" thickBot="1">
      <c r="A4" s="440"/>
      <c r="B4" s="442"/>
      <c r="P4" s="444"/>
      <c r="Q4" s="444"/>
      <c r="R4" s="444"/>
    </row>
    <row r="5" spans="1:28" ht="62.25" customHeight="1" thickBot="1">
      <c r="A5" s="441"/>
      <c r="B5" s="443"/>
      <c r="P5" s="445"/>
      <c r="Q5" s="445"/>
      <c r="R5" s="445"/>
      <c r="U5" s="468" t="s">
        <v>242</v>
      </c>
      <c r="V5" s="469"/>
      <c r="W5" s="446" t="s">
        <v>77</v>
      </c>
      <c r="X5" s="465"/>
      <c r="Y5" s="446" t="s">
        <v>174</v>
      </c>
      <c r="Z5" s="465"/>
      <c r="AA5" s="446" t="s">
        <v>175</v>
      </c>
      <c r="AB5" s="447"/>
    </row>
    <row r="6" spans="1:28" ht="27.95" customHeight="1" thickTop="1">
      <c r="A6" s="37">
        <v>1</v>
      </c>
      <c r="B6" s="38" t="s">
        <v>2</v>
      </c>
      <c r="C6" s="283"/>
      <c r="D6" s="284"/>
      <c r="E6" s="284"/>
      <c r="F6" s="284"/>
      <c r="G6" s="284"/>
      <c r="H6" s="284">
        <f>C6</f>
        <v>0</v>
      </c>
      <c r="I6" s="285"/>
      <c r="J6" s="286"/>
      <c r="K6" s="286"/>
      <c r="L6" s="286"/>
      <c r="M6" s="286"/>
      <c r="N6" s="287">
        <f>SUM(J6:M6)</f>
        <v>0</v>
      </c>
      <c r="O6" s="287">
        <f>SUM(H6:M6)</f>
        <v>0</v>
      </c>
      <c r="P6" s="64">
        <v>246</v>
      </c>
      <c r="Q6" s="64">
        <v>395</v>
      </c>
      <c r="R6" s="64">
        <v>378</v>
      </c>
      <c r="S6" s="29"/>
      <c r="T6" s="29"/>
      <c r="U6" s="456" t="s">
        <v>176</v>
      </c>
      <c r="V6" s="457"/>
      <c r="W6" s="462" t="s">
        <v>249</v>
      </c>
      <c r="X6" s="463"/>
      <c r="Y6" s="448" t="s">
        <v>250</v>
      </c>
      <c r="Z6" s="472"/>
      <c r="AA6" s="448" t="s">
        <v>251</v>
      </c>
      <c r="AB6" s="449"/>
    </row>
    <row r="7" spans="1:28" ht="30.6" customHeight="1">
      <c r="A7" s="150">
        <v>2</v>
      </c>
      <c r="B7" s="151" t="s">
        <v>3</v>
      </c>
      <c r="C7" s="288"/>
      <c r="D7" s="289"/>
      <c r="E7" s="289"/>
      <c r="F7" s="289"/>
      <c r="G7" s="289"/>
      <c r="H7" s="289">
        <f>C7</f>
        <v>0</v>
      </c>
      <c r="I7" s="290"/>
      <c r="J7" s="290"/>
      <c r="K7" s="290"/>
      <c r="L7" s="290"/>
      <c r="M7" s="290"/>
      <c r="N7" s="291">
        <f t="shared" ref="N7:N23" si="0">SUM(J7:M7)</f>
        <v>0</v>
      </c>
      <c r="O7" s="291">
        <f t="shared" ref="O7:O23" si="1">SUM(H7:M7)</f>
        <v>0</v>
      </c>
      <c r="P7" s="161">
        <v>202</v>
      </c>
      <c r="Q7" s="161">
        <v>403</v>
      </c>
      <c r="R7" s="161">
        <v>476</v>
      </c>
      <c r="S7" s="29"/>
      <c r="T7" s="29"/>
      <c r="U7" s="452" t="s">
        <v>177</v>
      </c>
      <c r="V7" s="453"/>
      <c r="W7" s="473"/>
      <c r="X7" s="474"/>
      <c r="Y7" s="462" t="s">
        <v>252</v>
      </c>
      <c r="Z7" s="463"/>
      <c r="AA7" s="450"/>
      <c r="AB7" s="451"/>
    </row>
    <row r="8" spans="1:28" ht="27.95" customHeight="1">
      <c r="A8" s="25">
        <v>3</v>
      </c>
      <c r="B8" s="45" t="s">
        <v>4</v>
      </c>
      <c r="C8" s="292"/>
      <c r="D8" s="293"/>
      <c r="E8" s="293"/>
      <c r="F8" s="293"/>
      <c r="G8" s="293"/>
      <c r="H8" s="293">
        <f t="shared" ref="H8:H23" si="2">C8</f>
        <v>0</v>
      </c>
      <c r="I8" s="294"/>
      <c r="J8" s="294"/>
      <c r="K8" s="294"/>
      <c r="L8" s="294"/>
      <c r="M8" s="294"/>
      <c r="N8" s="295">
        <f t="shared" si="0"/>
        <v>0</v>
      </c>
      <c r="O8" s="295">
        <f t="shared" si="1"/>
        <v>0</v>
      </c>
      <c r="P8" s="65">
        <v>407</v>
      </c>
      <c r="Q8" s="65">
        <v>623</v>
      </c>
      <c r="R8" s="65">
        <v>602</v>
      </c>
      <c r="S8" s="29"/>
      <c r="T8" s="29"/>
      <c r="U8" s="248" t="s">
        <v>178</v>
      </c>
      <c r="V8" s="249"/>
      <c r="W8" s="250"/>
      <c r="X8" s="251"/>
      <c r="Y8" s="252"/>
      <c r="Z8" s="253"/>
      <c r="AA8" s="254"/>
      <c r="AB8" s="255"/>
    </row>
    <row r="9" spans="1:28" ht="27.95" customHeight="1">
      <c r="A9" s="150">
        <v>4</v>
      </c>
      <c r="B9" s="151" t="s">
        <v>5</v>
      </c>
      <c r="C9" s="288"/>
      <c r="D9" s="289"/>
      <c r="E9" s="289"/>
      <c r="F9" s="289"/>
      <c r="G9" s="289"/>
      <c r="H9" s="289">
        <f t="shared" si="2"/>
        <v>0</v>
      </c>
      <c r="I9" s="290"/>
      <c r="J9" s="290"/>
      <c r="K9" s="290"/>
      <c r="L9" s="290"/>
      <c r="M9" s="290"/>
      <c r="N9" s="291">
        <f t="shared" si="0"/>
        <v>0</v>
      </c>
      <c r="O9" s="291">
        <f t="shared" si="1"/>
        <v>0</v>
      </c>
      <c r="P9" s="161">
        <v>1099</v>
      </c>
      <c r="Q9" s="161">
        <v>2057</v>
      </c>
      <c r="R9" s="161">
        <v>2078</v>
      </c>
      <c r="S9" s="29"/>
      <c r="T9" s="29"/>
      <c r="U9" s="470" t="s">
        <v>179</v>
      </c>
      <c r="V9" s="471"/>
      <c r="W9" s="462">
        <v>6599</v>
      </c>
      <c r="X9" s="463"/>
      <c r="Y9" s="462">
        <v>24865</v>
      </c>
      <c r="Z9" s="463"/>
      <c r="AA9" s="462">
        <v>19797</v>
      </c>
      <c r="AB9" s="464"/>
    </row>
    <row r="10" spans="1:28" ht="27.95" customHeight="1">
      <c r="A10" s="25">
        <v>5</v>
      </c>
      <c r="B10" s="45" t="s">
        <v>6</v>
      </c>
      <c r="C10" s="292"/>
      <c r="D10" s="293"/>
      <c r="E10" s="293"/>
      <c r="F10" s="293"/>
      <c r="G10" s="293"/>
      <c r="H10" s="293">
        <f t="shared" si="2"/>
        <v>0</v>
      </c>
      <c r="I10" s="294"/>
      <c r="J10" s="294"/>
      <c r="K10" s="294"/>
      <c r="L10" s="294"/>
      <c r="M10" s="294"/>
      <c r="N10" s="295">
        <f t="shared" si="0"/>
        <v>0</v>
      </c>
      <c r="O10" s="295">
        <f t="shared" si="1"/>
        <v>0</v>
      </c>
      <c r="P10" s="65">
        <v>934</v>
      </c>
      <c r="Q10" s="65">
        <v>1246</v>
      </c>
      <c r="R10" s="65">
        <v>1301</v>
      </c>
      <c r="S10" s="29"/>
      <c r="T10" s="29"/>
      <c r="U10" s="456" t="s">
        <v>180</v>
      </c>
      <c r="V10" s="457"/>
      <c r="W10" s="458">
        <v>953</v>
      </c>
      <c r="X10" s="458"/>
      <c r="Y10" s="458">
        <v>4495</v>
      </c>
      <c r="Z10" s="458"/>
      <c r="AA10" s="458">
        <v>3812</v>
      </c>
      <c r="AB10" s="459"/>
    </row>
    <row r="11" spans="1:28" ht="27.95" customHeight="1">
      <c r="A11" s="150">
        <v>6</v>
      </c>
      <c r="B11" s="151" t="s">
        <v>7</v>
      </c>
      <c r="C11" s="288"/>
      <c r="D11" s="289"/>
      <c r="E11" s="289"/>
      <c r="F11" s="289"/>
      <c r="G11" s="289"/>
      <c r="H11" s="289">
        <f t="shared" si="2"/>
        <v>0</v>
      </c>
      <c r="I11" s="290"/>
      <c r="J11" s="290"/>
      <c r="K11" s="290"/>
      <c r="L11" s="290"/>
      <c r="M11" s="290"/>
      <c r="N11" s="291">
        <f t="shared" si="0"/>
        <v>0</v>
      </c>
      <c r="O11" s="291">
        <f t="shared" si="1"/>
        <v>0</v>
      </c>
      <c r="P11" s="161">
        <v>1127</v>
      </c>
      <c r="Q11" s="161">
        <v>1679</v>
      </c>
      <c r="R11" s="161">
        <v>1541</v>
      </c>
      <c r="S11" s="29"/>
      <c r="T11" s="29"/>
      <c r="U11" s="456" t="s">
        <v>181</v>
      </c>
      <c r="V11" s="457"/>
      <c r="W11" s="458">
        <v>199</v>
      </c>
      <c r="X11" s="458"/>
      <c r="Y11" s="458">
        <v>1133</v>
      </c>
      <c r="Z11" s="458"/>
      <c r="AA11" s="458" t="s">
        <v>253</v>
      </c>
      <c r="AB11" s="459"/>
    </row>
    <row r="12" spans="1:28" ht="27.95" customHeight="1" thickBot="1">
      <c r="A12" s="25">
        <v>7</v>
      </c>
      <c r="B12" s="45" t="s">
        <v>8</v>
      </c>
      <c r="C12" s="292"/>
      <c r="D12" s="293"/>
      <c r="E12" s="293"/>
      <c r="F12" s="293"/>
      <c r="G12" s="293"/>
      <c r="H12" s="293">
        <f t="shared" si="2"/>
        <v>0</v>
      </c>
      <c r="I12" s="294"/>
      <c r="J12" s="294"/>
      <c r="K12" s="294"/>
      <c r="L12" s="294"/>
      <c r="M12" s="294"/>
      <c r="N12" s="295">
        <f t="shared" si="0"/>
        <v>0</v>
      </c>
      <c r="O12" s="295">
        <f t="shared" si="1"/>
        <v>0</v>
      </c>
      <c r="P12" s="64">
        <v>332</v>
      </c>
      <c r="Q12" s="65">
        <v>589</v>
      </c>
      <c r="R12" s="65">
        <v>561</v>
      </c>
      <c r="S12" s="29"/>
      <c r="T12" s="29"/>
      <c r="U12" s="466" t="s">
        <v>182</v>
      </c>
      <c r="V12" s="467"/>
      <c r="W12" s="460">
        <v>96</v>
      </c>
      <c r="X12" s="460"/>
      <c r="Y12" s="460">
        <v>725</v>
      </c>
      <c r="Z12" s="460"/>
      <c r="AA12" s="460">
        <v>654</v>
      </c>
      <c r="AB12" s="461"/>
    </row>
    <row r="13" spans="1:28" ht="27.95" customHeight="1">
      <c r="A13" s="150">
        <v>8</v>
      </c>
      <c r="B13" s="151" t="s">
        <v>9</v>
      </c>
      <c r="C13" s="288"/>
      <c r="D13" s="289"/>
      <c r="E13" s="289"/>
      <c r="F13" s="289"/>
      <c r="G13" s="289"/>
      <c r="H13" s="289">
        <f t="shared" si="2"/>
        <v>0</v>
      </c>
      <c r="I13" s="290"/>
      <c r="J13" s="290"/>
      <c r="K13" s="290"/>
      <c r="L13" s="290"/>
      <c r="M13" s="290"/>
      <c r="N13" s="291">
        <f t="shared" si="0"/>
        <v>0</v>
      </c>
      <c r="O13" s="291">
        <f t="shared" si="1"/>
        <v>0</v>
      </c>
      <c r="P13" s="161">
        <v>338</v>
      </c>
      <c r="Q13" s="161">
        <v>476</v>
      </c>
      <c r="R13" s="161">
        <v>437</v>
      </c>
      <c r="S13" s="29"/>
      <c r="T13" s="29"/>
    </row>
    <row r="14" spans="1:28" ht="27.95" customHeight="1">
      <c r="A14" s="25">
        <v>9</v>
      </c>
      <c r="B14" s="45" t="s">
        <v>10</v>
      </c>
      <c r="C14" s="292"/>
      <c r="D14" s="293"/>
      <c r="E14" s="293"/>
      <c r="F14" s="293"/>
      <c r="G14" s="293"/>
      <c r="H14" s="293">
        <f t="shared" si="2"/>
        <v>0</v>
      </c>
      <c r="I14" s="294"/>
      <c r="J14" s="294"/>
      <c r="K14" s="294"/>
      <c r="L14" s="294"/>
      <c r="M14" s="294"/>
      <c r="N14" s="295">
        <f t="shared" si="0"/>
        <v>0</v>
      </c>
      <c r="O14" s="295">
        <f t="shared" si="1"/>
        <v>0</v>
      </c>
      <c r="P14" s="65">
        <v>358</v>
      </c>
      <c r="Q14" s="65">
        <v>602</v>
      </c>
      <c r="R14" s="65">
        <v>631</v>
      </c>
      <c r="S14" s="29"/>
      <c r="T14" s="29"/>
    </row>
    <row r="15" spans="1:28" ht="27.95" customHeight="1">
      <c r="A15" s="150">
        <v>10</v>
      </c>
      <c r="B15" s="151" t="s">
        <v>11</v>
      </c>
      <c r="C15" s="288"/>
      <c r="D15" s="289"/>
      <c r="E15" s="289"/>
      <c r="F15" s="289"/>
      <c r="G15" s="289"/>
      <c r="H15" s="289">
        <f t="shared" si="2"/>
        <v>0</v>
      </c>
      <c r="I15" s="290"/>
      <c r="J15" s="290"/>
      <c r="K15" s="290"/>
      <c r="L15" s="290"/>
      <c r="M15" s="290"/>
      <c r="N15" s="291">
        <f t="shared" si="0"/>
        <v>0</v>
      </c>
      <c r="O15" s="291">
        <f t="shared" si="1"/>
        <v>0</v>
      </c>
      <c r="P15" s="161">
        <v>169</v>
      </c>
      <c r="Q15" s="161">
        <v>256</v>
      </c>
      <c r="R15" s="161">
        <v>244</v>
      </c>
      <c r="S15" s="29"/>
      <c r="T15" s="29"/>
    </row>
    <row r="16" spans="1:28" ht="27.95" customHeight="1">
      <c r="A16" s="25">
        <v>11</v>
      </c>
      <c r="B16" s="45" t="s">
        <v>12</v>
      </c>
      <c r="C16" s="292"/>
      <c r="D16" s="293"/>
      <c r="E16" s="293"/>
      <c r="F16" s="293"/>
      <c r="G16" s="293"/>
      <c r="H16" s="293">
        <f t="shared" si="2"/>
        <v>0</v>
      </c>
      <c r="I16" s="294"/>
      <c r="J16" s="294"/>
      <c r="K16" s="294"/>
      <c r="L16" s="294"/>
      <c r="M16" s="294"/>
      <c r="N16" s="295">
        <f t="shared" si="0"/>
        <v>0</v>
      </c>
      <c r="O16" s="295">
        <f t="shared" si="1"/>
        <v>0</v>
      </c>
      <c r="P16" s="65">
        <v>253</v>
      </c>
      <c r="Q16" s="65">
        <v>441</v>
      </c>
      <c r="R16" s="65">
        <v>492</v>
      </c>
      <c r="S16" s="29"/>
      <c r="T16" s="29"/>
    </row>
    <row r="17" spans="1:20" ht="27.95" customHeight="1">
      <c r="A17" s="150">
        <v>12</v>
      </c>
      <c r="B17" s="151" t="s">
        <v>13</v>
      </c>
      <c r="C17" s="288"/>
      <c r="D17" s="289"/>
      <c r="E17" s="289"/>
      <c r="F17" s="289"/>
      <c r="G17" s="289"/>
      <c r="H17" s="289">
        <f t="shared" si="2"/>
        <v>0</v>
      </c>
      <c r="I17" s="290"/>
      <c r="J17" s="290"/>
      <c r="K17" s="290"/>
      <c r="L17" s="290"/>
      <c r="M17" s="290"/>
      <c r="N17" s="291">
        <f t="shared" si="0"/>
        <v>0</v>
      </c>
      <c r="O17" s="291">
        <f t="shared" si="1"/>
        <v>0</v>
      </c>
      <c r="P17" s="161">
        <v>313</v>
      </c>
      <c r="Q17" s="161">
        <v>520</v>
      </c>
      <c r="R17" s="161">
        <v>537</v>
      </c>
      <c r="S17" s="29"/>
      <c r="T17" s="29"/>
    </row>
    <row r="18" spans="1:20" ht="27.95" customHeight="1">
      <c r="A18" s="25">
        <v>13</v>
      </c>
      <c r="B18" s="45" t="s">
        <v>14</v>
      </c>
      <c r="C18" s="292"/>
      <c r="D18" s="293"/>
      <c r="E18" s="293"/>
      <c r="F18" s="293"/>
      <c r="G18" s="293"/>
      <c r="H18" s="293">
        <f t="shared" si="2"/>
        <v>0</v>
      </c>
      <c r="I18" s="294"/>
      <c r="J18" s="294"/>
      <c r="K18" s="294"/>
      <c r="L18" s="294"/>
      <c r="M18" s="294"/>
      <c r="N18" s="295">
        <f t="shared" si="0"/>
        <v>0</v>
      </c>
      <c r="O18" s="295">
        <f t="shared" si="1"/>
        <v>0</v>
      </c>
      <c r="P18" s="65">
        <v>183</v>
      </c>
      <c r="Q18" s="65">
        <v>296</v>
      </c>
      <c r="R18" s="65">
        <v>267</v>
      </c>
      <c r="S18" s="29"/>
      <c r="T18" s="29"/>
    </row>
    <row r="19" spans="1:20" ht="27.95" customHeight="1">
      <c r="A19" s="150">
        <v>14</v>
      </c>
      <c r="B19" s="151" t="s">
        <v>15</v>
      </c>
      <c r="C19" s="288"/>
      <c r="D19" s="289"/>
      <c r="E19" s="289"/>
      <c r="F19" s="289"/>
      <c r="G19" s="289"/>
      <c r="H19" s="289">
        <f t="shared" si="2"/>
        <v>0</v>
      </c>
      <c r="I19" s="290"/>
      <c r="J19" s="290"/>
      <c r="K19" s="290"/>
      <c r="L19" s="290"/>
      <c r="M19" s="290"/>
      <c r="N19" s="291">
        <f t="shared" si="0"/>
        <v>0</v>
      </c>
      <c r="O19" s="291">
        <f t="shared" si="1"/>
        <v>0</v>
      </c>
      <c r="P19" s="161">
        <v>440</v>
      </c>
      <c r="Q19" s="161">
        <v>543</v>
      </c>
      <c r="R19" s="161">
        <v>513</v>
      </c>
      <c r="S19" s="29"/>
      <c r="T19" s="29"/>
    </row>
    <row r="20" spans="1:20" ht="27.95" customHeight="1">
      <c r="A20" s="25">
        <v>15</v>
      </c>
      <c r="B20" s="45" t="s">
        <v>16</v>
      </c>
      <c r="C20" s="292"/>
      <c r="D20" s="293"/>
      <c r="E20" s="293"/>
      <c r="F20" s="293"/>
      <c r="G20" s="293"/>
      <c r="H20" s="293">
        <f t="shared" si="2"/>
        <v>0</v>
      </c>
      <c r="I20" s="294"/>
      <c r="J20" s="294"/>
      <c r="K20" s="294"/>
      <c r="L20" s="294"/>
      <c r="M20" s="294"/>
      <c r="N20" s="295">
        <f t="shared" si="0"/>
        <v>0</v>
      </c>
      <c r="O20" s="295">
        <f t="shared" si="1"/>
        <v>0</v>
      </c>
      <c r="P20" s="65">
        <v>200</v>
      </c>
      <c r="Q20" s="65">
        <v>407</v>
      </c>
      <c r="R20" s="65">
        <v>382</v>
      </c>
      <c r="S20" s="29"/>
      <c r="T20" s="29"/>
    </row>
    <row r="21" spans="1:20" ht="27.95" customHeight="1">
      <c r="A21" s="150">
        <v>16</v>
      </c>
      <c r="B21" s="151" t="s">
        <v>17</v>
      </c>
      <c r="C21" s="288"/>
      <c r="D21" s="289"/>
      <c r="E21" s="289"/>
      <c r="F21" s="289"/>
      <c r="G21" s="289"/>
      <c r="H21" s="289">
        <f t="shared" si="2"/>
        <v>0</v>
      </c>
      <c r="I21" s="290"/>
      <c r="J21" s="290"/>
      <c r="K21" s="290"/>
      <c r="L21" s="290"/>
      <c r="M21" s="290"/>
      <c r="N21" s="291">
        <f t="shared" si="0"/>
        <v>0</v>
      </c>
      <c r="O21" s="291">
        <f t="shared" si="1"/>
        <v>0</v>
      </c>
      <c r="P21" s="161">
        <v>336</v>
      </c>
      <c r="Q21" s="161">
        <v>449</v>
      </c>
      <c r="R21" s="161">
        <v>428</v>
      </c>
      <c r="S21" s="29"/>
      <c r="T21" s="29"/>
    </row>
    <row r="22" spans="1:20" ht="27.95" customHeight="1">
      <c r="A22" s="25">
        <v>17</v>
      </c>
      <c r="B22" s="45" t="s">
        <v>18</v>
      </c>
      <c r="C22" s="292"/>
      <c r="D22" s="293"/>
      <c r="E22" s="293"/>
      <c r="F22" s="293"/>
      <c r="G22" s="293"/>
      <c r="H22" s="293">
        <f t="shared" si="2"/>
        <v>0</v>
      </c>
      <c r="I22" s="294"/>
      <c r="J22" s="294"/>
      <c r="K22" s="294"/>
      <c r="L22" s="294"/>
      <c r="M22" s="294"/>
      <c r="N22" s="295">
        <f t="shared" si="0"/>
        <v>0</v>
      </c>
      <c r="O22" s="295">
        <f t="shared" si="1"/>
        <v>0</v>
      </c>
      <c r="P22" s="65">
        <v>375</v>
      </c>
      <c r="Q22" s="65">
        <v>526</v>
      </c>
      <c r="R22" s="65">
        <v>490</v>
      </c>
      <c r="S22" s="29"/>
      <c r="T22" s="29"/>
    </row>
    <row r="23" spans="1:20" ht="27.95" customHeight="1">
      <c r="A23" s="150">
        <v>18</v>
      </c>
      <c r="B23" s="151" t="s">
        <v>19</v>
      </c>
      <c r="C23" s="288"/>
      <c r="D23" s="289"/>
      <c r="E23" s="289"/>
      <c r="F23" s="289"/>
      <c r="G23" s="289"/>
      <c r="H23" s="289">
        <f t="shared" si="2"/>
        <v>0</v>
      </c>
      <c r="I23" s="290"/>
      <c r="J23" s="290"/>
      <c r="K23" s="290"/>
      <c r="L23" s="290"/>
      <c r="M23" s="290"/>
      <c r="N23" s="291">
        <f t="shared" si="0"/>
        <v>0</v>
      </c>
      <c r="O23" s="291">
        <f t="shared" si="1"/>
        <v>0</v>
      </c>
      <c r="P23" s="161">
        <v>545</v>
      </c>
      <c r="Q23" s="161">
        <v>809</v>
      </c>
      <c r="R23" s="161">
        <v>816</v>
      </c>
      <c r="S23" s="29"/>
      <c r="T23" s="29"/>
    </row>
    <row r="24" spans="1:20" ht="27.95" customHeight="1">
      <c r="A24" s="454" t="s">
        <v>0</v>
      </c>
      <c r="B24" s="455"/>
      <c r="P24" s="66">
        <f>SUM(P6:P23)</f>
        <v>7857</v>
      </c>
      <c r="Q24" s="66">
        <f>SUM(Q6:Q23)</f>
        <v>12317</v>
      </c>
      <c r="R24" s="66">
        <f>SUM(R6:R23)</f>
        <v>12174</v>
      </c>
      <c r="S24" s="66">
        <f>SUM(S6:S23)</f>
        <v>0</v>
      </c>
    </row>
    <row r="25" spans="1:20" ht="13.9" hidden="1" customHeight="1">
      <c r="N25" s="298"/>
      <c r="O25" s="297"/>
    </row>
    <row r="26" spans="1:20" ht="21.75" hidden="1" customHeight="1">
      <c r="B26" t="s">
        <v>20</v>
      </c>
      <c r="O26" s="8"/>
    </row>
    <row r="27" spans="1:20" ht="41.45" customHeight="1">
      <c r="O27" s="8"/>
    </row>
    <row r="30" spans="1:20">
      <c r="N30" s="296"/>
    </row>
  </sheetData>
  <mergeCells count="35"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A1:R1"/>
    <mergeCell ref="A2:A5"/>
    <mergeCell ref="B2:B5"/>
    <mergeCell ref="P2:P5"/>
    <mergeCell ref="Q2:Q5"/>
    <mergeCell ref="R2:R5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50" zoomScaleNormal="50" workbookViewId="0">
      <selection activeCell="AJ8" sqref="AJ8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9.85546875" customWidth="1"/>
    <col min="30" max="30" width="33.7109375" customWidth="1"/>
    <col min="31" max="31" width="29.7109375" customWidth="1"/>
    <col min="32" max="32" width="34.7109375" customWidth="1"/>
    <col min="33" max="33" width="23.7109375" customWidth="1"/>
    <col min="34" max="34" width="25.7109375" customWidth="1"/>
    <col min="35" max="35" width="21.42578125" customWidth="1"/>
  </cols>
  <sheetData>
    <row r="1" spans="1:44" s="7" customFormat="1" ht="36" customHeight="1">
      <c r="A1" s="426" t="s">
        <v>24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</row>
    <row r="2" spans="1:44" ht="42" customHeight="1">
      <c r="A2" s="482" t="s">
        <v>243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241"/>
      <c r="AH2" s="241"/>
      <c r="AI2" s="241"/>
      <c r="AJ2" s="241"/>
      <c r="AK2" s="241"/>
      <c r="AL2" s="62"/>
      <c r="AM2" s="62"/>
      <c r="AN2" s="62"/>
      <c r="AO2" s="62"/>
      <c r="AP2" s="62"/>
      <c r="AQ2" s="62"/>
      <c r="AR2" s="62"/>
    </row>
    <row r="3" spans="1:44" ht="16.899999999999999" customHeight="1">
      <c r="A3" s="435" t="s">
        <v>40</v>
      </c>
      <c r="B3" s="483" t="s">
        <v>41</v>
      </c>
      <c r="C3" s="486" t="s">
        <v>172</v>
      </c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78" t="s">
        <v>227</v>
      </c>
      <c r="AD3" s="478"/>
      <c r="AE3" s="478" t="s">
        <v>254</v>
      </c>
      <c r="AF3" s="478"/>
      <c r="AG3" s="62"/>
      <c r="AH3" s="62"/>
      <c r="AI3" s="62"/>
      <c r="AJ3" s="62"/>
      <c r="AK3" s="62"/>
      <c r="AL3" s="242"/>
      <c r="AM3" s="242"/>
      <c r="AN3" s="242"/>
      <c r="AO3" s="242"/>
      <c r="AP3" s="242"/>
      <c r="AQ3" s="242"/>
      <c r="AR3" s="242"/>
    </row>
    <row r="4" spans="1:44" ht="13.15" customHeight="1">
      <c r="A4" s="435"/>
      <c r="B4" s="484"/>
      <c r="C4" s="475" t="s">
        <v>52</v>
      </c>
      <c r="D4" s="475"/>
      <c r="E4" s="475"/>
      <c r="F4" s="475"/>
      <c r="G4" s="475" t="s">
        <v>53</v>
      </c>
      <c r="H4" s="475"/>
      <c r="I4" s="475"/>
      <c r="J4" s="475"/>
      <c r="K4" s="475" t="s">
        <v>54</v>
      </c>
      <c r="L4" s="475"/>
      <c r="M4" s="475"/>
      <c r="N4" s="475"/>
      <c r="O4" s="475" t="s">
        <v>55</v>
      </c>
      <c r="P4" s="475"/>
      <c r="Q4" s="475"/>
      <c r="R4" s="475"/>
      <c r="S4" s="475" t="s">
        <v>56</v>
      </c>
      <c r="T4" s="475"/>
      <c r="U4" s="475"/>
      <c r="V4" s="475"/>
      <c r="W4" s="475" t="s">
        <v>57</v>
      </c>
      <c r="X4" s="475"/>
      <c r="Y4" s="475"/>
      <c r="Z4" s="475"/>
      <c r="AA4" s="477" t="s">
        <v>0</v>
      </c>
      <c r="AB4" s="477"/>
      <c r="AC4" s="478"/>
      <c r="AD4" s="478"/>
      <c r="AE4" s="478"/>
      <c r="AF4" s="478"/>
      <c r="AG4" s="242"/>
      <c r="AH4" s="242"/>
      <c r="AI4" s="242"/>
      <c r="AJ4" s="242"/>
      <c r="AK4" s="242"/>
      <c r="AL4" s="243"/>
      <c r="AM4" s="243"/>
      <c r="AN4" s="243"/>
      <c r="AO4" s="243"/>
      <c r="AP4" s="243"/>
      <c r="AQ4" s="243"/>
      <c r="AR4" s="243"/>
    </row>
    <row r="5" spans="1:44" ht="21" customHeight="1">
      <c r="A5" s="435"/>
      <c r="B5" s="484"/>
      <c r="C5" s="476" t="s">
        <v>58</v>
      </c>
      <c r="D5" s="476"/>
      <c r="E5" s="476" t="s">
        <v>59</v>
      </c>
      <c r="F5" s="476"/>
      <c r="G5" s="476" t="s">
        <v>58</v>
      </c>
      <c r="H5" s="476"/>
      <c r="I5" s="476" t="s">
        <v>59</v>
      </c>
      <c r="J5" s="476"/>
      <c r="K5" s="476" t="s">
        <v>58</v>
      </c>
      <c r="L5" s="476"/>
      <c r="M5" s="476" t="s">
        <v>59</v>
      </c>
      <c r="N5" s="476"/>
      <c r="O5" s="476" t="s">
        <v>58</v>
      </c>
      <c r="P5" s="476"/>
      <c r="Q5" s="476" t="s">
        <v>59</v>
      </c>
      <c r="R5" s="476"/>
      <c r="S5" s="476" t="s">
        <v>58</v>
      </c>
      <c r="T5" s="476"/>
      <c r="U5" s="476" t="s">
        <v>59</v>
      </c>
      <c r="V5" s="476"/>
      <c r="W5" s="476" t="s">
        <v>58</v>
      </c>
      <c r="X5" s="476"/>
      <c r="Y5" s="476" t="s">
        <v>59</v>
      </c>
      <c r="Z5" s="476"/>
      <c r="AA5" s="477"/>
      <c r="AB5" s="477"/>
      <c r="AC5" s="478" t="s">
        <v>60</v>
      </c>
      <c r="AD5" s="478" t="s">
        <v>61</v>
      </c>
      <c r="AE5" s="478" t="s">
        <v>60</v>
      </c>
      <c r="AF5" s="478" t="s">
        <v>61</v>
      </c>
      <c r="AG5" s="243"/>
      <c r="AH5" s="243"/>
      <c r="AI5" s="243"/>
      <c r="AJ5" s="243"/>
      <c r="AK5" s="243"/>
      <c r="AL5" s="244"/>
      <c r="AM5" s="244"/>
      <c r="AN5" s="244"/>
      <c r="AO5" s="244"/>
      <c r="AP5" s="244"/>
      <c r="AQ5" s="244"/>
      <c r="AR5" s="244"/>
    </row>
    <row r="6" spans="1:44" ht="27.95" customHeight="1" thickBot="1">
      <c r="A6" s="436"/>
      <c r="B6" s="485"/>
      <c r="C6" s="55" t="s">
        <v>62</v>
      </c>
      <c r="D6" s="55" t="s">
        <v>63</v>
      </c>
      <c r="E6" s="55" t="s">
        <v>62</v>
      </c>
      <c r="F6" s="55" t="s">
        <v>63</v>
      </c>
      <c r="G6" s="55" t="s">
        <v>62</v>
      </c>
      <c r="H6" s="55" t="s">
        <v>63</v>
      </c>
      <c r="I6" s="55" t="s">
        <v>62</v>
      </c>
      <c r="J6" s="55" t="s">
        <v>63</v>
      </c>
      <c r="K6" s="55" t="s">
        <v>62</v>
      </c>
      <c r="L6" s="55" t="s">
        <v>63</v>
      </c>
      <c r="M6" s="55" t="s">
        <v>62</v>
      </c>
      <c r="N6" s="55" t="s">
        <v>63</v>
      </c>
      <c r="O6" s="55" t="s">
        <v>62</v>
      </c>
      <c r="P6" s="55" t="s">
        <v>63</v>
      </c>
      <c r="Q6" s="55" t="s">
        <v>62</v>
      </c>
      <c r="R6" s="55" t="s">
        <v>63</v>
      </c>
      <c r="S6" s="55" t="s">
        <v>62</v>
      </c>
      <c r="T6" s="55" t="s">
        <v>63</v>
      </c>
      <c r="U6" s="55" t="s">
        <v>62</v>
      </c>
      <c r="V6" s="55" t="s">
        <v>63</v>
      </c>
      <c r="W6" s="55" t="s">
        <v>62</v>
      </c>
      <c r="X6" s="55" t="s">
        <v>63</v>
      </c>
      <c r="Y6" s="55" t="s">
        <v>62</v>
      </c>
      <c r="Z6" s="55" t="s">
        <v>63</v>
      </c>
      <c r="AA6" s="55" t="s">
        <v>64</v>
      </c>
      <c r="AB6" s="55" t="s">
        <v>63</v>
      </c>
      <c r="AC6" s="479"/>
      <c r="AD6" s="479"/>
      <c r="AE6" s="479"/>
      <c r="AF6" s="479"/>
      <c r="AG6" s="244"/>
      <c r="AH6" s="244"/>
      <c r="AI6" s="244"/>
      <c r="AJ6" s="244"/>
      <c r="AK6" s="244"/>
      <c r="AL6" s="62"/>
      <c r="AM6" s="62"/>
      <c r="AN6" s="62"/>
      <c r="AO6" s="62"/>
      <c r="AP6" s="62"/>
      <c r="AQ6" s="62"/>
      <c r="AR6" s="62"/>
    </row>
    <row r="7" spans="1:44" ht="27.95" customHeight="1" thickTop="1">
      <c r="A7" s="37">
        <v>1</v>
      </c>
      <c r="B7" s="38" t="s">
        <v>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>
        <v>449</v>
      </c>
      <c r="AD7" s="57">
        <v>318</v>
      </c>
      <c r="AE7" s="57">
        <v>449</v>
      </c>
      <c r="AF7" s="57">
        <v>318</v>
      </c>
      <c r="AG7" s="245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ht="27.95" customHeight="1">
      <c r="A8" s="150">
        <v>2</v>
      </c>
      <c r="B8" s="151" t="s">
        <v>3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9"/>
      <c r="AB8" s="159"/>
      <c r="AC8" s="160">
        <v>474</v>
      </c>
      <c r="AD8" s="160">
        <v>400</v>
      </c>
      <c r="AE8" s="160">
        <v>474</v>
      </c>
      <c r="AF8" s="160">
        <v>400</v>
      </c>
      <c r="AG8" s="245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27.95" customHeight="1">
      <c r="A9" s="25">
        <v>3</v>
      </c>
      <c r="B9" s="45" t="s">
        <v>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6"/>
      <c r="AB9" s="56"/>
      <c r="AC9" s="59">
        <v>523</v>
      </c>
      <c r="AD9" s="59">
        <v>402</v>
      </c>
      <c r="AE9" s="59">
        <v>523</v>
      </c>
      <c r="AF9" s="59">
        <v>402</v>
      </c>
      <c r="AG9" s="245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27.95" customHeight="1">
      <c r="A10" s="150">
        <v>4</v>
      </c>
      <c r="B10" s="151" t="s">
        <v>5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9"/>
      <c r="AB10" s="159"/>
      <c r="AC10" s="160">
        <v>1760</v>
      </c>
      <c r="AD10" s="160">
        <v>1347</v>
      </c>
      <c r="AE10" s="160">
        <v>1760</v>
      </c>
      <c r="AF10" s="160">
        <v>1347</v>
      </c>
      <c r="AG10" s="245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</row>
    <row r="11" spans="1:44" ht="27.95" customHeight="1">
      <c r="A11" s="25">
        <v>5</v>
      </c>
      <c r="B11" s="45" t="s">
        <v>6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6"/>
      <c r="AB11" s="56"/>
      <c r="AC11" s="59">
        <v>1147</v>
      </c>
      <c r="AD11" s="59">
        <v>900</v>
      </c>
      <c r="AE11" s="59">
        <v>1147</v>
      </c>
      <c r="AF11" s="59">
        <v>900</v>
      </c>
      <c r="AG11" s="245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ht="27.95" customHeight="1">
      <c r="A12" s="150">
        <v>6</v>
      </c>
      <c r="B12" s="151" t="s">
        <v>7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9"/>
      <c r="AB12" s="159"/>
      <c r="AC12" s="160">
        <v>1596</v>
      </c>
      <c r="AD12" s="160">
        <v>1200</v>
      </c>
      <c r="AE12" s="160">
        <v>1596</v>
      </c>
      <c r="AF12" s="160">
        <v>1200</v>
      </c>
      <c r="AG12" s="245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27.95" customHeight="1">
      <c r="A13" s="25">
        <v>7</v>
      </c>
      <c r="B13" s="45" t="s">
        <v>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6"/>
      <c r="AB13" s="56"/>
      <c r="AC13" s="59">
        <v>263</v>
      </c>
      <c r="AD13" s="59">
        <v>191</v>
      </c>
      <c r="AE13" s="59">
        <v>263</v>
      </c>
      <c r="AF13" s="59">
        <v>191</v>
      </c>
      <c r="AG13" s="245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</row>
    <row r="14" spans="1:44" ht="27.95" customHeight="1">
      <c r="A14" s="150">
        <v>8</v>
      </c>
      <c r="B14" s="151" t="s">
        <v>9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9"/>
      <c r="AB14" s="159"/>
      <c r="AC14" s="160">
        <v>371</v>
      </c>
      <c r="AD14" s="160">
        <v>227</v>
      </c>
      <c r="AE14" s="160">
        <v>371</v>
      </c>
      <c r="AF14" s="160">
        <v>227</v>
      </c>
      <c r="AG14" s="245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44" ht="27.95" customHeight="1">
      <c r="A15" s="25">
        <v>9</v>
      </c>
      <c r="B15" s="45" t="s">
        <v>10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6"/>
      <c r="AB15" s="56"/>
      <c r="AC15" s="59">
        <v>633</v>
      </c>
      <c r="AD15" s="59">
        <v>448</v>
      </c>
      <c r="AE15" s="59">
        <v>633</v>
      </c>
      <c r="AF15" s="59">
        <v>448</v>
      </c>
      <c r="AG15" s="245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</row>
    <row r="16" spans="1:44" ht="27.95" customHeight="1">
      <c r="A16" s="150">
        <v>10</v>
      </c>
      <c r="B16" s="151" t="s">
        <v>11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9"/>
      <c r="AB16" s="159"/>
      <c r="AC16" s="160">
        <v>261</v>
      </c>
      <c r="AD16" s="160">
        <v>157</v>
      </c>
      <c r="AE16" s="160">
        <v>261</v>
      </c>
      <c r="AF16" s="160">
        <v>157</v>
      </c>
      <c r="AG16" s="245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1:44" ht="27.95" customHeight="1">
      <c r="A17" s="25">
        <v>11</v>
      </c>
      <c r="B17" s="45" t="s">
        <v>12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6"/>
      <c r="AB17" s="56"/>
      <c r="AC17" s="59">
        <v>919</v>
      </c>
      <c r="AD17" s="59">
        <v>748</v>
      </c>
      <c r="AE17" s="59">
        <v>919</v>
      </c>
      <c r="AF17" s="59">
        <v>748</v>
      </c>
      <c r="AG17" s="245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</row>
    <row r="18" spans="1:44" ht="27.95" customHeight="1">
      <c r="A18" s="150">
        <v>12</v>
      </c>
      <c r="B18" s="151" t="s">
        <v>13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9"/>
      <c r="AB18" s="159"/>
      <c r="AC18" s="160">
        <v>494</v>
      </c>
      <c r="AD18" s="160">
        <v>358</v>
      </c>
      <c r="AE18" s="160">
        <v>494</v>
      </c>
      <c r="AF18" s="160">
        <v>358</v>
      </c>
      <c r="AG18" s="245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4" ht="27.95" customHeight="1">
      <c r="A19" s="25">
        <v>13</v>
      </c>
      <c r="B19" s="45" t="s">
        <v>14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6"/>
      <c r="AB19" s="56"/>
      <c r="AC19" s="59">
        <v>427</v>
      </c>
      <c r="AD19" s="59">
        <v>255</v>
      </c>
      <c r="AE19" s="59">
        <v>427</v>
      </c>
      <c r="AF19" s="59">
        <v>255</v>
      </c>
      <c r="AG19" s="245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</row>
    <row r="20" spans="1:44" ht="27.95" customHeight="1">
      <c r="A20" s="150">
        <v>14</v>
      </c>
      <c r="B20" s="151" t="s">
        <v>15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9"/>
      <c r="AB20" s="159"/>
      <c r="AC20" s="160">
        <v>842</v>
      </c>
      <c r="AD20" s="160">
        <v>661</v>
      </c>
      <c r="AE20" s="160">
        <v>842</v>
      </c>
      <c r="AF20" s="160">
        <v>661</v>
      </c>
      <c r="AG20" s="245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</row>
    <row r="21" spans="1:44" ht="27.95" customHeight="1">
      <c r="A21" s="25">
        <v>15</v>
      </c>
      <c r="B21" s="45" t="s">
        <v>16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6"/>
      <c r="AB21" s="56"/>
      <c r="AC21" s="59">
        <v>139</v>
      </c>
      <c r="AD21" s="59">
        <v>96</v>
      </c>
      <c r="AE21" s="59">
        <v>139</v>
      </c>
      <c r="AF21" s="59">
        <v>96</v>
      </c>
      <c r="AG21" s="245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 ht="27.95" customHeight="1">
      <c r="A22" s="150">
        <v>16</v>
      </c>
      <c r="B22" s="151" t="s">
        <v>17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9"/>
      <c r="AB22" s="159"/>
      <c r="AC22" s="160">
        <v>0</v>
      </c>
      <c r="AD22" s="160">
        <v>0</v>
      </c>
      <c r="AE22" s="160">
        <v>0</v>
      </c>
      <c r="AF22" s="160">
        <v>0</v>
      </c>
      <c r="AG22" s="245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</row>
    <row r="23" spans="1:44" ht="27.95" customHeight="1">
      <c r="A23" s="25">
        <v>17</v>
      </c>
      <c r="B23" s="45" t="s">
        <v>18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6"/>
      <c r="AB23" s="56"/>
      <c r="AC23" s="59">
        <v>307</v>
      </c>
      <c r="AD23" s="59">
        <v>182</v>
      </c>
      <c r="AE23" s="59">
        <v>307</v>
      </c>
      <c r="AF23" s="59">
        <v>182</v>
      </c>
      <c r="AG23" s="245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36" customHeight="1">
      <c r="A24" s="150">
        <v>18</v>
      </c>
      <c r="B24" s="151" t="s">
        <v>19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9"/>
      <c r="AB24" s="159"/>
      <c r="AC24" s="160">
        <v>497</v>
      </c>
      <c r="AD24" s="160">
        <v>404</v>
      </c>
      <c r="AE24" s="160">
        <v>497</v>
      </c>
      <c r="AF24" s="160">
        <v>404</v>
      </c>
      <c r="AG24" s="245"/>
      <c r="AH24" s="62"/>
      <c r="AI24" s="62"/>
      <c r="AJ24" s="62"/>
      <c r="AK24" s="62"/>
      <c r="AL24" s="246"/>
      <c r="AM24" s="246"/>
      <c r="AN24" s="246"/>
      <c r="AO24" s="246"/>
      <c r="AP24" s="246"/>
      <c r="AQ24" s="246"/>
      <c r="AR24" s="246"/>
    </row>
    <row r="25" spans="1:44" ht="36" customHeight="1">
      <c r="A25" s="480" t="s">
        <v>0</v>
      </c>
      <c r="B25" s="48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>
        <f t="shared" ref="AC25:AD25" si="0">SUM(AC7:AC24)</f>
        <v>11102</v>
      </c>
      <c r="AD25" s="59">
        <f t="shared" si="0"/>
        <v>8294</v>
      </c>
      <c r="AE25" s="59">
        <v>11102</v>
      </c>
      <c r="AF25" s="59">
        <v>8294</v>
      </c>
      <c r="AG25" s="246"/>
      <c r="AH25" s="246"/>
      <c r="AI25" s="246"/>
      <c r="AJ25" s="246"/>
      <c r="AK25" s="246"/>
      <c r="AL25" s="247"/>
      <c r="AM25" s="247"/>
      <c r="AN25" s="247"/>
      <c r="AO25" s="247"/>
      <c r="AP25" s="247"/>
      <c r="AQ25" s="247"/>
      <c r="AR25" s="247"/>
    </row>
    <row r="26" spans="1:44" ht="36">
      <c r="A26" s="60"/>
      <c r="B26" s="61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301" t="s">
        <v>52</v>
      </c>
      <c r="AD26" s="301" t="s">
        <v>65</v>
      </c>
      <c r="AE26" s="301" t="s">
        <v>66</v>
      </c>
      <c r="AF26" s="301" t="s">
        <v>67</v>
      </c>
      <c r="AG26" s="301" t="s">
        <v>68</v>
      </c>
      <c r="AH26" s="301" t="s">
        <v>57</v>
      </c>
      <c r="AI26" s="362" t="s">
        <v>0</v>
      </c>
      <c r="AJ26" s="247"/>
      <c r="AK26" s="247"/>
      <c r="AL26" s="246"/>
      <c r="AM26" s="246"/>
      <c r="AN26" s="246"/>
      <c r="AO26" s="246"/>
      <c r="AP26" s="246"/>
      <c r="AQ26" s="246"/>
      <c r="AR26" s="246"/>
    </row>
    <row r="27" spans="1:44" ht="20.25">
      <c r="A27" s="488" t="s">
        <v>51</v>
      </c>
      <c r="B27" s="488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59">
        <f>922+872</f>
        <v>1794</v>
      </c>
      <c r="AD27" s="59">
        <v>53</v>
      </c>
      <c r="AE27" s="59">
        <f>225+80</f>
        <v>305</v>
      </c>
      <c r="AF27" s="59">
        <f>341+158</f>
        <v>499</v>
      </c>
      <c r="AG27" s="59">
        <v>58</v>
      </c>
      <c r="AH27" s="59">
        <v>8003</v>
      </c>
      <c r="AI27" s="52">
        <f>SUM(AC27:AH27)</f>
        <v>10712</v>
      </c>
      <c r="AJ27" s="246"/>
      <c r="AK27" s="246"/>
      <c r="AL27" s="246"/>
      <c r="AM27" s="246"/>
      <c r="AN27" s="246"/>
      <c r="AO27" s="246"/>
      <c r="AP27" s="246"/>
      <c r="AQ27" s="246"/>
      <c r="AR27" s="246"/>
    </row>
    <row r="28" spans="1:44" ht="20.25">
      <c r="A28" s="488" t="s">
        <v>69</v>
      </c>
      <c r="B28" s="488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59">
        <v>281</v>
      </c>
      <c r="AD28" s="59">
        <v>3</v>
      </c>
      <c r="AE28" s="59">
        <v>54</v>
      </c>
      <c r="AF28" s="59">
        <v>91</v>
      </c>
      <c r="AG28" s="59">
        <v>5</v>
      </c>
      <c r="AH28" s="59">
        <v>1816</v>
      </c>
      <c r="AI28" s="52">
        <f>SUM(AC28:AH28)</f>
        <v>2250</v>
      </c>
      <c r="AJ28" s="246"/>
      <c r="AK28" s="246"/>
      <c r="AL28" s="62"/>
      <c r="AM28" s="62"/>
      <c r="AN28" s="62"/>
      <c r="AO28" s="62"/>
      <c r="AP28" s="62"/>
      <c r="AQ28" s="62"/>
      <c r="AR28" s="62"/>
    </row>
    <row r="29" spans="1:44" ht="15">
      <c r="A29" s="62"/>
      <c r="B29" s="63" t="s">
        <v>28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33">
    <mergeCell ref="A28:B28"/>
    <mergeCell ref="W5:X5"/>
    <mergeCell ref="Y5:Z5"/>
    <mergeCell ref="AC5:AC6"/>
    <mergeCell ref="AD5:AD6"/>
    <mergeCell ref="M5:N5"/>
    <mergeCell ref="O5:P5"/>
    <mergeCell ref="Q5:R5"/>
    <mergeCell ref="S5:T5"/>
    <mergeCell ref="U5:V5"/>
    <mergeCell ref="C5:D5"/>
    <mergeCell ref="A27:B27"/>
    <mergeCell ref="A1:AF1"/>
    <mergeCell ref="G5:H5"/>
    <mergeCell ref="W4:Z4"/>
    <mergeCell ref="AF5:AF6"/>
    <mergeCell ref="A25:B25"/>
    <mergeCell ref="AE5:AE6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S4:V4"/>
    <mergeCell ref="E5:F5"/>
    <mergeCell ref="AA4:AB5"/>
    <mergeCell ref="I5:J5"/>
    <mergeCell ref="K5:L5"/>
  </mergeCells>
  <phoneticPr fontId="21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F28" sqref="F28"/>
    </sheetView>
  </sheetViews>
  <sheetFormatPr defaultRowHeight="12.75"/>
  <cols>
    <col min="2" max="2" width="32.7109375" customWidth="1"/>
    <col min="3" max="3" width="15" customWidth="1"/>
    <col min="4" max="4" width="14" customWidth="1"/>
    <col min="5" max="5" width="15.7109375" customWidth="1"/>
    <col min="6" max="6" width="15.42578125" customWidth="1"/>
  </cols>
  <sheetData>
    <row r="1" spans="1:6" ht="68.45" customHeight="1">
      <c r="A1" s="489" t="s">
        <v>255</v>
      </c>
      <c r="B1" s="489"/>
      <c r="C1" s="489"/>
      <c r="D1" s="489"/>
      <c r="E1" s="489"/>
      <c r="F1" s="489"/>
    </row>
    <row r="2" spans="1:6" ht="18" customHeight="1">
      <c r="A2" s="483" t="s">
        <v>1</v>
      </c>
      <c r="B2" s="483" t="s">
        <v>71</v>
      </c>
      <c r="C2" s="492" t="s">
        <v>72</v>
      </c>
      <c r="D2" s="493"/>
      <c r="E2" s="494" t="s">
        <v>73</v>
      </c>
      <c r="F2" s="495"/>
    </row>
    <row r="3" spans="1:6" ht="18">
      <c r="A3" s="490"/>
      <c r="B3" s="484"/>
      <c r="C3" s="496" t="s">
        <v>256</v>
      </c>
      <c r="D3" s="496"/>
      <c r="E3" s="497" t="s">
        <v>183</v>
      </c>
      <c r="F3" s="497"/>
    </row>
    <row r="4" spans="1:6" ht="18.75" thickBot="1">
      <c r="A4" s="491"/>
      <c r="B4" s="485"/>
      <c r="C4" s="91" t="s">
        <v>74</v>
      </c>
      <c r="D4" s="91" t="s">
        <v>75</v>
      </c>
      <c r="E4" s="91" t="s">
        <v>74</v>
      </c>
      <c r="F4" s="92" t="s">
        <v>75</v>
      </c>
    </row>
    <row r="5" spans="1:6" ht="27.95" customHeight="1" thickTop="1">
      <c r="A5" s="37">
        <v>1</v>
      </c>
      <c r="B5" s="38" t="s">
        <v>2</v>
      </c>
      <c r="C5" s="162">
        <v>180</v>
      </c>
      <c r="D5" s="162">
        <v>274</v>
      </c>
      <c r="E5" s="162">
        <v>224</v>
      </c>
      <c r="F5" s="162">
        <v>360</v>
      </c>
    </row>
    <row r="6" spans="1:6" ht="27.95" customHeight="1">
      <c r="A6" s="150">
        <v>2</v>
      </c>
      <c r="B6" s="151" t="s">
        <v>3</v>
      </c>
      <c r="C6" s="163">
        <v>193</v>
      </c>
      <c r="D6" s="163">
        <v>246</v>
      </c>
      <c r="E6" s="163">
        <v>233</v>
      </c>
      <c r="F6" s="163">
        <v>323</v>
      </c>
    </row>
    <row r="7" spans="1:6" ht="27.95" customHeight="1">
      <c r="A7" s="25">
        <v>3</v>
      </c>
      <c r="B7" s="45" t="s">
        <v>4</v>
      </c>
      <c r="C7" s="164">
        <v>205</v>
      </c>
      <c r="D7" s="164">
        <v>309</v>
      </c>
      <c r="E7" s="164">
        <v>275</v>
      </c>
      <c r="F7" s="164">
        <v>441</v>
      </c>
    </row>
    <row r="8" spans="1:6" ht="27.95" customHeight="1">
      <c r="A8" s="150">
        <v>4</v>
      </c>
      <c r="B8" s="151" t="s">
        <v>5</v>
      </c>
      <c r="C8" s="163">
        <v>961</v>
      </c>
      <c r="D8" s="163">
        <v>1305</v>
      </c>
      <c r="E8" s="163">
        <v>1384</v>
      </c>
      <c r="F8" s="163">
        <v>2047</v>
      </c>
    </row>
    <row r="9" spans="1:6" ht="27.95" customHeight="1">
      <c r="A9" s="25">
        <v>5</v>
      </c>
      <c r="B9" s="45" t="s">
        <v>6</v>
      </c>
      <c r="C9" s="164">
        <v>1731</v>
      </c>
      <c r="D9" s="164">
        <v>2245</v>
      </c>
      <c r="E9" s="164">
        <v>1994</v>
      </c>
      <c r="F9" s="164">
        <v>2691</v>
      </c>
    </row>
    <row r="10" spans="1:6" ht="27.95" customHeight="1">
      <c r="A10" s="150">
        <v>6</v>
      </c>
      <c r="B10" s="151" t="s">
        <v>7</v>
      </c>
      <c r="C10" s="163">
        <v>1489</v>
      </c>
      <c r="D10" s="163">
        <v>1835</v>
      </c>
      <c r="E10" s="163">
        <v>1813</v>
      </c>
      <c r="F10" s="163">
        <v>2340</v>
      </c>
    </row>
    <row r="11" spans="1:6" ht="27.95" customHeight="1">
      <c r="A11" s="25">
        <v>7</v>
      </c>
      <c r="B11" s="45" t="s">
        <v>8</v>
      </c>
      <c r="C11" s="164">
        <v>1129</v>
      </c>
      <c r="D11" s="164">
        <v>1493</v>
      </c>
      <c r="E11" s="164">
        <v>1377</v>
      </c>
      <c r="F11" s="164">
        <v>1934</v>
      </c>
    </row>
    <row r="12" spans="1:6" ht="27.95" customHeight="1">
      <c r="A12" s="150">
        <v>8</v>
      </c>
      <c r="B12" s="151" t="s">
        <v>9</v>
      </c>
      <c r="C12" s="163">
        <v>250</v>
      </c>
      <c r="D12" s="163">
        <v>346</v>
      </c>
      <c r="E12" s="163">
        <v>353</v>
      </c>
      <c r="F12" s="163">
        <v>551</v>
      </c>
    </row>
    <row r="13" spans="1:6" ht="27.95" customHeight="1">
      <c r="A13" s="25">
        <v>9</v>
      </c>
      <c r="B13" s="45" t="s">
        <v>10</v>
      </c>
      <c r="C13" s="165">
        <v>771</v>
      </c>
      <c r="D13" s="165">
        <v>891</v>
      </c>
      <c r="E13" s="165">
        <v>928</v>
      </c>
      <c r="F13" s="164">
        <v>1118</v>
      </c>
    </row>
    <row r="14" spans="1:6" ht="27.95" customHeight="1">
      <c r="A14" s="150">
        <v>10</v>
      </c>
      <c r="B14" s="151" t="s">
        <v>11</v>
      </c>
      <c r="C14" s="163">
        <v>202</v>
      </c>
      <c r="D14" s="163">
        <v>296</v>
      </c>
      <c r="E14" s="163">
        <v>268</v>
      </c>
      <c r="F14" s="163">
        <v>422</v>
      </c>
    </row>
    <row r="15" spans="1:6" ht="27.95" customHeight="1">
      <c r="A15" s="25">
        <v>11</v>
      </c>
      <c r="B15" s="45" t="s">
        <v>12</v>
      </c>
      <c r="C15" s="164">
        <v>127</v>
      </c>
      <c r="D15" s="165">
        <v>176</v>
      </c>
      <c r="E15" s="164">
        <v>176</v>
      </c>
      <c r="F15" s="164">
        <v>258</v>
      </c>
    </row>
    <row r="16" spans="1:6" ht="27.95" customHeight="1">
      <c r="A16" s="150">
        <v>12</v>
      </c>
      <c r="B16" s="151" t="s">
        <v>13</v>
      </c>
      <c r="C16" s="163">
        <v>265</v>
      </c>
      <c r="D16" s="163">
        <v>349</v>
      </c>
      <c r="E16" s="163">
        <v>373</v>
      </c>
      <c r="F16" s="163">
        <v>524</v>
      </c>
    </row>
    <row r="17" spans="1:6" ht="27.95" customHeight="1">
      <c r="A17" s="25">
        <v>13</v>
      </c>
      <c r="B17" s="45" t="s">
        <v>14</v>
      </c>
      <c r="C17" s="164">
        <v>352</v>
      </c>
      <c r="D17" s="164">
        <v>508</v>
      </c>
      <c r="E17" s="164">
        <v>411</v>
      </c>
      <c r="F17" s="164">
        <v>623</v>
      </c>
    </row>
    <row r="18" spans="1:6" ht="27.95" customHeight="1">
      <c r="A18" s="150">
        <v>14</v>
      </c>
      <c r="B18" s="151" t="s">
        <v>15</v>
      </c>
      <c r="C18" s="163">
        <v>383</v>
      </c>
      <c r="D18" s="163">
        <v>514</v>
      </c>
      <c r="E18" s="163">
        <v>473</v>
      </c>
      <c r="F18" s="163">
        <v>690</v>
      </c>
    </row>
    <row r="19" spans="1:6" ht="27.95" customHeight="1">
      <c r="A19" s="25">
        <v>15</v>
      </c>
      <c r="B19" s="45" t="s">
        <v>16</v>
      </c>
      <c r="C19" s="164">
        <v>412</v>
      </c>
      <c r="D19" s="164">
        <v>595</v>
      </c>
      <c r="E19" s="164">
        <v>494</v>
      </c>
      <c r="F19" s="164">
        <v>769</v>
      </c>
    </row>
    <row r="20" spans="1:6" ht="27.95" customHeight="1">
      <c r="A20" s="150">
        <v>16</v>
      </c>
      <c r="B20" s="151" t="s">
        <v>17</v>
      </c>
      <c r="C20" s="163">
        <v>41</v>
      </c>
      <c r="D20" s="163">
        <v>64</v>
      </c>
      <c r="E20" s="163">
        <v>56</v>
      </c>
      <c r="F20" s="163">
        <v>89</v>
      </c>
    </row>
    <row r="21" spans="1:6" ht="27.95" customHeight="1">
      <c r="A21" s="25">
        <v>17</v>
      </c>
      <c r="B21" s="45" t="s">
        <v>18</v>
      </c>
      <c r="C21" s="164">
        <v>987</v>
      </c>
      <c r="D21" s="164">
        <v>1307</v>
      </c>
      <c r="E21" s="164">
        <v>1184</v>
      </c>
      <c r="F21" s="164">
        <v>1620</v>
      </c>
    </row>
    <row r="22" spans="1:6" ht="27.95" customHeight="1">
      <c r="A22" s="150">
        <v>18</v>
      </c>
      <c r="B22" s="151" t="s">
        <v>19</v>
      </c>
      <c r="C22" s="166">
        <v>926</v>
      </c>
      <c r="D22" s="163">
        <v>1248</v>
      </c>
      <c r="E22" s="166">
        <v>1151</v>
      </c>
      <c r="F22" s="163">
        <v>1644</v>
      </c>
    </row>
    <row r="23" spans="1:6" ht="27.95" customHeight="1">
      <c r="A23" s="418" t="s">
        <v>0</v>
      </c>
      <c r="B23" s="419"/>
      <c r="C23" s="93">
        <f>SUM(C5:C22)</f>
        <v>10604</v>
      </c>
      <c r="D23" s="93">
        <f t="shared" ref="D23:F23" si="0">SUM(D5:D22)</f>
        <v>14001</v>
      </c>
      <c r="E23" s="93">
        <f t="shared" si="0"/>
        <v>13167</v>
      </c>
      <c r="F23" s="93">
        <f t="shared" si="0"/>
        <v>18444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1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I5" sqref="I5"/>
    </sheetView>
  </sheetViews>
  <sheetFormatPr defaultRowHeight="12.75"/>
  <cols>
    <col min="1" max="1" width="6.5703125" customWidth="1"/>
    <col min="2" max="2" width="35.140625" customWidth="1"/>
    <col min="3" max="3" width="17.7109375" customWidth="1"/>
    <col min="4" max="4" width="14.5703125" customWidth="1"/>
    <col min="5" max="6" width="14.42578125" customWidth="1"/>
  </cols>
  <sheetData>
    <row r="1" spans="1:8" ht="51" customHeight="1">
      <c r="A1" s="503" t="s">
        <v>257</v>
      </c>
      <c r="B1" s="503"/>
      <c r="C1" s="503"/>
      <c r="D1" s="503"/>
      <c r="E1" s="503"/>
      <c r="F1" s="503"/>
    </row>
    <row r="2" spans="1:8" ht="16.5" customHeight="1">
      <c r="A2" s="500" t="s">
        <v>76</v>
      </c>
      <c r="B2" s="502" t="s">
        <v>41</v>
      </c>
      <c r="C2" s="504" t="s">
        <v>238</v>
      </c>
      <c r="D2" s="504"/>
      <c r="E2" s="504" t="s">
        <v>258</v>
      </c>
      <c r="F2" s="504"/>
    </row>
    <row r="3" spans="1:8" ht="48.75" customHeight="1">
      <c r="A3" s="501"/>
      <c r="B3" s="502"/>
      <c r="C3" s="363" t="s">
        <v>240</v>
      </c>
      <c r="D3" s="363" t="s">
        <v>239</v>
      </c>
      <c r="E3" s="363" t="s">
        <v>240</v>
      </c>
      <c r="F3" s="363" t="s">
        <v>239</v>
      </c>
    </row>
    <row r="4" spans="1:8" s="11" customFormat="1" ht="27.95" customHeight="1">
      <c r="A4" s="95">
        <v>1</v>
      </c>
      <c r="B4" s="38" t="s">
        <v>142</v>
      </c>
      <c r="C4" s="80">
        <v>684</v>
      </c>
      <c r="D4" s="32">
        <v>1374</v>
      </c>
      <c r="E4" s="115">
        <v>684</v>
      </c>
      <c r="F4" s="32">
        <v>1374</v>
      </c>
    </row>
    <row r="5" spans="1:8" ht="27.95" customHeight="1">
      <c r="A5" s="167">
        <v>2</v>
      </c>
      <c r="B5" s="151" t="s">
        <v>143</v>
      </c>
      <c r="C5" s="168">
        <v>677</v>
      </c>
      <c r="D5" s="169">
        <v>1449</v>
      </c>
      <c r="E5" s="170">
        <v>677</v>
      </c>
      <c r="F5" s="169">
        <v>1449</v>
      </c>
      <c r="H5" s="11"/>
    </row>
    <row r="6" spans="1:8" ht="27.95" customHeight="1">
      <c r="A6" s="96">
        <v>3</v>
      </c>
      <c r="B6" s="45" t="s">
        <v>144</v>
      </c>
      <c r="C6" s="81">
        <v>1477</v>
      </c>
      <c r="D6" s="27">
        <v>2769</v>
      </c>
      <c r="E6" s="116">
        <v>1477</v>
      </c>
      <c r="F6" s="27">
        <v>2769</v>
      </c>
      <c r="H6" s="11"/>
    </row>
    <row r="7" spans="1:8" s="12" customFormat="1" ht="27.95" customHeight="1">
      <c r="A7" s="167">
        <v>4</v>
      </c>
      <c r="B7" s="151" t="s">
        <v>145</v>
      </c>
      <c r="C7" s="168">
        <v>1987</v>
      </c>
      <c r="D7" s="169">
        <v>4168</v>
      </c>
      <c r="E7" s="170">
        <v>1987</v>
      </c>
      <c r="F7" s="169">
        <v>4168</v>
      </c>
    </row>
    <row r="8" spans="1:8" ht="27.95" customHeight="1">
      <c r="A8" s="96">
        <v>5</v>
      </c>
      <c r="B8" s="45" t="s">
        <v>146</v>
      </c>
      <c r="C8" s="81">
        <v>1431</v>
      </c>
      <c r="D8" s="27">
        <v>2819</v>
      </c>
      <c r="E8" s="116">
        <v>1431</v>
      </c>
      <c r="F8" s="27">
        <v>2819</v>
      </c>
      <c r="H8" s="11"/>
    </row>
    <row r="9" spans="1:8" ht="27.95" customHeight="1">
      <c r="A9" s="167">
        <v>6</v>
      </c>
      <c r="B9" s="151" t="s">
        <v>147</v>
      </c>
      <c r="C9" s="168">
        <v>2574</v>
      </c>
      <c r="D9" s="169">
        <v>5514</v>
      </c>
      <c r="E9" s="170">
        <v>2574</v>
      </c>
      <c r="F9" s="169">
        <v>5514</v>
      </c>
      <c r="H9" s="11"/>
    </row>
    <row r="10" spans="1:8" s="12" customFormat="1" ht="27.95" customHeight="1">
      <c r="A10" s="96">
        <v>7</v>
      </c>
      <c r="B10" s="45" t="s">
        <v>148</v>
      </c>
      <c r="C10" s="81">
        <v>865</v>
      </c>
      <c r="D10" s="28">
        <v>1691</v>
      </c>
      <c r="E10" s="117">
        <v>865</v>
      </c>
      <c r="F10" s="28">
        <v>1691</v>
      </c>
    </row>
    <row r="11" spans="1:8" s="12" customFormat="1" ht="27.95" customHeight="1">
      <c r="A11" s="167">
        <v>8</v>
      </c>
      <c r="B11" s="151" t="s">
        <v>149</v>
      </c>
      <c r="C11" s="168">
        <v>490</v>
      </c>
      <c r="D11" s="169">
        <v>965</v>
      </c>
      <c r="E11" s="171">
        <v>490</v>
      </c>
      <c r="F11" s="169">
        <v>965</v>
      </c>
    </row>
    <row r="12" spans="1:8" ht="27.95" customHeight="1">
      <c r="A12" s="96">
        <v>9</v>
      </c>
      <c r="B12" s="45" t="s">
        <v>150</v>
      </c>
      <c r="C12" s="81">
        <v>475</v>
      </c>
      <c r="D12" s="27">
        <v>986</v>
      </c>
      <c r="E12" s="116">
        <v>475</v>
      </c>
      <c r="F12" s="27">
        <v>986</v>
      </c>
      <c r="H12" s="11"/>
    </row>
    <row r="13" spans="1:8" s="12" customFormat="1" ht="27.95" customHeight="1">
      <c r="A13" s="167">
        <v>10</v>
      </c>
      <c r="B13" s="151" t="s">
        <v>151</v>
      </c>
      <c r="C13" s="168">
        <v>743</v>
      </c>
      <c r="D13" s="169">
        <v>1345</v>
      </c>
      <c r="E13" s="170">
        <v>743</v>
      </c>
      <c r="F13" s="169">
        <v>1345</v>
      </c>
    </row>
    <row r="14" spans="1:8" ht="27.95" customHeight="1">
      <c r="A14" s="96">
        <v>11</v>
      </c>
      <c r="B14" s="45" t="s">
        <v>152</v>
      </c>
      <c r="C14" s="81">
        <v>551</v>
      </c>
      <c r="D14" s="27">
        <v>1166</v>
      </c>
      <c r="E14" s="116">
        <v>551</v>
      </c>
      <c r="F14" s="27">
        <v>1166</v>
      </c>
      <c r="H14" s="11"/>
    </row>
    <row r="15" spans="1:8" s="11" customFormat="1" ht="27.95" customHeight="1">
      <c r="A15" s="167">
        <v>12</v>
      </c>
      <c r="B15" s="151" t="s">
        <v>153</v>
      </c>
      <c r="C15" s="168">
        <v>920</v>
      </c>
      <c r="D15" s="169">
        <v>1755</v>
      </c>
      <c r="E15" s="170">
        <v>920</v>
      </c>
      <c r="F15" s="169">
        <v>1755</v>
      </c>
    </row>
    <row r="16" spans="1:8" ht="27.95" customHeight="1">
      <c r="A16" s="96">
        <v>13</v>
      </c>
      <c r="B16" s="45" t="s">
        <v>154</v>
      </c>
      <c r="C16" s="81">
        <v>836</v>
      </c>
      <c r="D16" s="27">
        <v>1529</v>
      </c>
      <c r="E16" s="116">
        <v>836</v>
      </c>
      <c r="F16" s="27">
        <v>1529</v>
      </c>
      <c r="H16" s="11"/>
    </row>
    <row r="17" spans="1:8" s="12" customFormat="1" ht="27.95" customHeight="1">
      <c r="A17" s="167">
        <v>14</v>
      </c>
      <c r="B17" s="151" t="s">
        <v>155</v>
      </c>
      <c r="C17" s="168">
        <v>741</v>
      </c>
      <c r="D17" s="169">
        <v>1493</v>
      </c>
      <c r="E17" s="170">
        <v>741</v>
      </c>
      <c r="F17" s="169">
        <v>1493</v>
      </c>
    </row>
    <row r="18" spans="1:8" ht="27.95" customHeight="1">
      <c r="A18" s="96">
        <v>15</v>
      </c>
      <c r="B18" s="45" t="s">
        <v>156</v>
      </c>
      <c r="C18" s="81">
        <v>816</v>
      </c>
      <c r="D18" s="27">
        <v>1606</v>
      </c>
      <c r="E18" s="116">
        <v>816</v>
      </c>
      <c r="F18" s="27">
        <v>1606</v>
      </c>
      <c r="H18" s="11"/>
    </row>
    <row r="19" spans="1:8" ht="27.95" customHeight="1">
      <c r="A19" s="167">
        <v>16</v>
      </c>
      <c r="B19" s="151" t="s">
        <v>157</v>
      </c>
      <c r="C19" s="168">
        <v>264</v>
      </c>
      <c r="D19" s="169">
        <v>513</v>
      </c>
      <c r="E19" s="171">
        <v>264</v>
      </c>
      <c r="F19" s="169">
        <v>513</v>
      </c>
      <c r="H19" s="11"/>
    </row>
    <row r="20" spans="1:8" ht="27.95" customHeight="1">
      <c r="A20" s="96">
        <v>17</v>
      </c>
      <c r="B20" s="45" t="s">
        <v>158</v>
      </c>
      <c r="C20" s="81">
        <v>854</v>
      </c>
      <c r="D20" s="27">
        <v>1627</v>
      </c>
      <c r="E20" s="116">
        <v>854</v>
      </c>
      <c r="F20" s="27">
        <v>1627</v>
      </c>
      <c r="H20" s="11"/>
    </row>
    <row r="21" spans="1:8" ht="27.95" customHeight="1">
      <c r="A21" s="167">
        <v>18</v>
      </c>
      <c r="B21" s="151" t="s">
        <v>159</v>
      </c>
      <c r="C21" s="168">
        <v>771</v>
      </c>
      <c r="D21" s="169">
        <v>1588</v>
      </c>
      <c r="E21" s="170">
        <v>771</v>
      </c>
      <c r="F21" s="169">
        <v>1588</v>
      </c>
      <c r="H21" s="11"/>
    </row>
    <row r="22" spans="1:8" s="13" customFormat="1" ht="27.95" customHeight="1">
      <c r="A22" s="498" t="s">
        <v>0</v>
      </c>
      <c r="B22" s="499"/>
      <c r="C22" s="82">
        <v>17156</v>
      </c>
      <c r="D22" s="27">
        <v>34357</v>
      </c>
      <c r="E22" s="193">
        <v>17156</v>
      </c>
      <c r="F22" s="27">
        <v>34357</v>
      </c>
    </row>
    <row r="24" spans="1:8" ht="15.75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1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="81" zoomScaleNormal="81" workbookViewId="0">
      <selection activeCell="M8" sqref="M8"/>
    </sheetView>
  </sheetViews>
  <sheetFormatPr defaultColWidth="8.7109375" defaultRowHeight="12.75"/>
  <cols>
    <col min="1" max="1" width="5" style="372" customWidth="1"/>
    <col min="2" max="2" width="24.140625" style="383" customWidth="1"/>
    <col min="3" max="3" width="33.42578125" style="372" customWidth="1"/>
    <col min="4" max="4" width="41.140625" style="372" customWidth="1"/>
    <col min="5" max="16384" width="8.7109375" style="372"/>
  </cols>
  <sheetData>
    <row r="1" spans="1:4" s="371" customFormat="1" ht="105.75" customHeight="1">
      <c r="B1" s="505" t="s">
        <v>294</v>
      </c>
      <c r="C1" s="505"/>
      <c r="D1" s="505"/>
    </row>
    <row r="2" spans="1:4" ht="49.5" customHeight="1">
      <c r="A2" s="506" t="s">
        <v>1</v>
      </c>
      <c r="B2" s="507" t="s">
        <v>41</v>
      </c>
      <c r="C2" s="508" t="s">
        <v>295</v>
      </c>
      <c r="D2" s="508"/>
    </row>
    <row r="3" spans="1:4" ht="69" customHeight="1">
      <c r="A3" s="506"/>
      <c r="B3" s="507"/>
      <c r="C3" s="373" t="s">
        <v>296</v>
      </c>
      <c r="D3" s="373" t="s">
        <v>297</v>
      </c>
    </row>
    <row r="4" spans="1:4" s="377" customFormat="1" ht="18.399999999999999" customHeight="1">
      <c r="A4" s="374">
        <v>1</v>
      </c>
      <c r="B4" s="375" t="s">
        <v>2</v>
      </c>
      <c r="C4" s="376">
        <v>317</v>
      </c>
      <c r="D4" s="376">
        <v>347</v>
      </c>
    </row>
    <row r="5" spans="1:4" s="377" customFormat="1" ht="18.399999999999999" customHeight="1">
      <c r="A5" s="378">
        <v>2</v>
      </c>
      <c r="B5" s="379" t="s">
        <v>3</v>
      </c>
      <c r="C5" s="380">
        <v>313</v>
      </c>
      <c r="D5" s="380">
        <v>343</v>
      </c>
    </row>
    <row r="6" spans="1:4" s="377" customFormat="1" ht="18.399999999999999" customHeight="1">
      <c r="A6" s="374">
        <v>3</v>
      </c>
      <c r="B6" s="375" t="s">
        <v>4</v>
      </c>
      <c r="C6" s="376">
        <v>463</v>
      </c>
      <c r="D6" s="376">
        <v>491</v>
      </c>
    </row>
    <row r="7" spans="1:4" s="377" customFormat="1" ht="18.399999999999999" customHeight="1">
      <c r="A7" s="378">
        <v>4</v>
      </c>
      <c r="B7" s="379" t="s">
        <v>5</v>
      </c>
      <c r="C7" s="380">
        <v>1396</v>
      </c>
      <c r="D7" s="380">
        <v>1476</v>
      </c>
    </row>
    <row r="8" spans="1:4" s="377" customFormat="1" ht="18.399999999999999" customHeight="1">
      <c r="A8" s="374">
        <v>5</v>
      </c>
      <c r="B8" s="375" t="s">
        <v>6</v>
      </c>
      <c r="C8" s="376">
        <v>941</v>
      </c>
      <c r="D8" s="376">
        <v>1008</v>
      </c>
    </row>
    <row r="9" spans="1:4" s="377" customFormat="1" ht="18.399999999999999" customHeight="1">
      <c r="A9" s="378">
        <v>6</v>
      </c>
      <c r="B9" s="379" t="s">
        <v>7</v>
      </c>
      <c r="C9" s="380">
        <v>1186</v>
      </c>
      <c r="D9" s="380">
        <v>1287</v>
      </c>
    </row>
    <row r="10" spans="1:4" s="377" customFormat="1" ht="18.399999999999999" customHeight="1">
      <c r="A10" s="374">
        <v>7</v>
      </c>
      <c r="B10" s="375" t="s">
        <v>8</v>
      </c>
      <c r="C10" s="376">
        <v>455</v>
      </c>
      <c r="D10" s="376">
        <v>487</v>
      </c>
    </row>
    <row r="11" spans="1:4" s="377" customFormat="1" ht="18.399999999999999" customHeight="1">
      <c r="A11" s="378">
        <v>8</v>
      </c>
      <c r="B11" s="379" t="s">
        <v>9</v>
      </c>
      <c r="C11" s="380">
        <v>344</v>
      </c>
      <c r="D11" s="380">
        <v>362</v>
      </c>
    </row>
    <row r="12" spans="1:4" s="377" customFormat="1" ht="18.399999999999999" customHeight="1">
      <c r="A12" s="374">
        <v>9</v>
      </c>
      <c r="B12" s="375" t="s">
        <v>10</v>
      </c>
      <c r="C12" s="376">
        <v>390</v>
      </c>
      <c r="D12" s="376">
        <v>421</v>
      </c>
    </row>
    <row r="13" spans="1:4" s="377" customFormat="1" ht="18.399999999999999" customHeight="1">
      <c r="A13" s="378">
        <v>10</v>
      </c>
      <c r="B13" s="379" t="s">
        <v>11</v>
      </c>
      <c r="C13" s="380">
        <v>180</v>
      </c>
      <c r="D13" s="380">
        <v>191</v>
      </c>
    </row>
    <row r="14" spans="1:4" s="377" customFormat="1" ht="18.399999999999999" customHeight="1">
      <c r="A14" s="374">
        <v>11</v>
      </c>
      <c r="B14" s="375" t="s">
        <v>12</v>
      </c>
      <c r="C14" s="376">
        <v>312</v>
      </c>
      <c r="D14" s="376">
        <v>334</v>
      </c>
    </row>
    <row r="15" spans="1:4" s="377" customFormat="1" ht="18.399999999999999" customHeight="1">
      <c r="A15" s="378">
        <v>12</v>
      </c>
      <c r="B15" s="379" t="s">
        <v>13</v>
      </c>
      <c r="C15" s="380">
        <v>393</v>
      </c>
      <c r="D15" s="380">
        <v>425</v>
      </c>
    </row>
    <row r="16" spans="1:4" s="377" customFormat="1" ht="18.399999999999999" customHeight="1">
      <c r="A16" s="374">
        <v>13</v>
      </c>
      <c r="B16" s="375" t="s">
        <v>14</v>
      </c>
      <c r="C16" s="376">
        <v>208</v>
      </c>
      <c r="D16" s="376">
        <v>218</v>
      </c>
    </row>
    <row r="17" spans="1:4" s="377" customFormat="1" ht="18.399999999999999" customHeight="1">
      <c r="A17" s="378">
        <v>14</v>
      </c>
      <c r="B17" s="379" t="s">
        <v>15</v>
      </c>
      <c r="C17" s="380">
        <v>379</v>
      </c>
      <c r="D17" s="380">
        <v>416</v>
      </c>
    </row>
    <row r="18" spans="1:4" s="377" customFormat="1" ht="18.399999999999999" customHeight="1">
      <c r="A18" s="374">
        <v>15</v>
      </c>
      <c r="B18" s="375" t="s">
        <v>16</v>
      </c>
      <c r="C18" s="376">
        <v>290</v>
      </c>
      <c r="D18" s="376">
        <v>314</v>
      </c>
    </row>
    <row r="19" spans="1:4" s="377" customFormat="1" ht="18.399999999999999" customHeight="1">
      <c r="A19" s="378">
        <v>16</v>
      </c>
      <c r="B19" s="379" t="s">
        <v>17</v>
      </c>
      <c r="C19" s="380">
        <v>284</v>
      </c>
      <c r="D19" s="380">
        <v>297</v>
      </c>
    </row>
    <row r="20" spans="1:4" s="377" customFormat="1" ht="18.399999999999999" customHeight="1">
      <c r="A20" s="374">
        <v>17</v>
      </c>
      <c r="B20" s="375" t="s">
        <v>18</v>
      </c>
      <c r="C20" s="376">
        <v>366</v>
      </c>
      <c r="D20" s="376">
        <v>389</v>
      </c>
    </row>
    <row r="21" spans="1:4" s="377" customFormat="1" ht="18.399999999999999" customHeight="1">
      <c r="A21" s="378">
        <v>18</v>
      </c>
      <c r="B21" s="379" t="s">
        <v>19</v>
      </c>
      <c r="C21" s="380">
        <v>585</v>
      </c>
      <c r="D21" s="380">
        <v>629</v>
      </c>
    </row>
    <row r="22" spans="1:4" s="382" customFormat="1" ht="31.9" customHeight="1">
      <c r="A22" s="509" t="s">
        <v>0</v>
      </c>
      <c r="B22" s="509"/>
      <c r="C22" s="381">
        <f t="shared" ref="C22:D22" si="0">SUM(C4:C21)</f>
        <v>8802</v>
      </c>
      <c r="D22" s="381">
        <f t="shared" si="0"/>
        <v>9435</v>
      </c>
    </row>
    <row r="24" spans="1:4">
      <c r="C24" s="384"/>
      <c r="D24" s="384"/>
    </row>
  </sheetData>
  <sheetProtection selectLockedCells="1" selectUnlockedCells="1"/>
  <mergeCells count="5">
    <mergeCell ref="B1:D1"/>
    <mergeCell ref="A2:A3"/>
    <mergeCell ref="B2:B3"/>
    <mergeCell ref="C2:D2"/>
    <mergeCell ref="A22:B22"/>
  </mergeCells>
  <pageMargins left="0.59027777777777779" right="0.19652777777777777" top="0.19652777777777777" bottom="0.19652777777777777" header="0.19652777777777777" footer="0.19652777777777777"/>
  <pageSetup paperSize="9" scale="8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zoomScaleNormal="90" workbookViewId="0">
      <selection activeCell="R20" sqref="R20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0.28515625" style="14" customWidth="1"/>
    <col min="8" max="8" width="10.85546875" style="14" customWidth="1"/>
    <col min="9" max="9" width="9.5703125" style="14" customWidth="1"/>
    <col min="10" max="10" width="12.28515625" style="14" customWidth="1"/>
    <col min="11" max="16384" width="9.140625" style="14"/>
  </cols>
  <sheetData>
    <row r="1" spans="1:10" ht="17.45" customHeight="1">
      <c r="B1" s="510" t="s">
        <v>25</v>
      </c>
      <c r="C1" s="510"/>
      <c r="D1" s="510"/>
      <c r="E1" s="510"/>
      <c r="F1" s="510"/>
      <c r="G1" s="511"/>
      <c r="H1" s="511"/>
      <c r="I1" s="511"/>
    </row>
    <row r="2" spans="1:10" ht="17.45" customHeight="1">
      <c r="A2" s="510" t="s">
        <v>26</v>
      </c>
      <c r="B2" s="511"/>
      <c r="C2" s="511"/>
      <c r="D2" s="511"/>
      <c r="E2" s="511"/>
      <c r="F2" s="511"/>
      <c r="G2" s="511"/>
      <c r="H2" s="511"/>
      <c r="I2" s="511"/>
      <c r="J2" s="511"/>
    </row>
    <row r="3" spans="1:10" ht="16.899999999999999" customHeight="1">
      <c r="A3" s="520" t="s">
        <v>34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ht="18" hidden="1" customHeight="1">
      <c r="C4" s="125"/>
    </row>
    <row r="5" spans="1:10" ht="17.45" hidden="1" customHeight="1">
      <c r="A5" s="126"/>
      <c r="B5" s="126"/>
      <c r="C5" s="126"/>
      <c r="D5" s="126"/>
    </row>
    <row r="6" spans="1:10" ht="21.6" customHeight="1">
      <c r="B6" s="512" t="s">
        <v>259</v>
      </c>
      <c r="C6" s="513"/>
      <c r="D6" s="511"/>
      <c r="E6" s="511"/>
      <c r="F6" s="511"/>
      <c r="G6" s="511"/>
    </row>
    <row r="7" spans="1:10" ht="12.6" customHeight="1" thickBot="1">
      <c r="B7" s="127"/>
      <c r="C7" s="128"/>
    </row>
    <row r="8" spans="1:10" ht="17.45" customHeight="1">
      <c r="A8" s="522" t="s">
        <v>78</v>
      </c>
      <c r="B8" s="525" t="s">
        <v>41</v>
      </c>
      <c r="C8" s="514" t="s">
        <v>184</v>
      </c>
      <c r="D8" s="514" t="s">
        <v>260</v>
      </c>
      <c r="E8" s="514" t="s">
        <v>79</v>
      </c>
      <c r="F8" s="517" t="s">
        <v>80</v>
      </c>
      <c r="G8" s="528" t="s">
        <v>261</v>
      </c>
      <c r="H8" s="529"/>
      <c r="I8" s="529"/>
      <c r="J8" s="530"/>
    </row>
    <row r="9" spans="1:10" ht="17.45" customHeight="1">
      <c r="A9" s="523"/>
      <c r="B9" s="526"/>
      <c r="C9" s="515"/>
      <c r="D9" s="515"/>
      <c r="E9" s="515"/>
      <c r="F9" s="518"/>
      <c r="G9" s="531" t="s">
        <v>81</v>
      </c>
      <c r="H9" s="532"/>
      <c r="I9" s="533"/>
      <c r="J9" s="534" t="s">
        <v>82</v>
      </c>
    </row>
    <row r="10" spans="1:10" ht="23.25" thickBot="1">
      <c r="A10" s="524"/>
      <c r="B10" s="527"/>
      <c r="C10" s="516"/>
      <c r="D10" s="516"/>
      <c r="E10" s="516"/>
      <c r="F10" s="519"/>
      <c r="G10" s="129" t="s">
        <v>83</v>
      </c>
      <c r="H10" s="130" t="s">
        <v>84</v>
      </c>
      <c r="I10" s="130" t="s">
        <v>85</v>
      </c>
      <c r="J10" s="535"/>
    </row>
    <row r="11" spans="1:10">
      <c r="A11" s="131">
        <v>1</v>
      </c>
      <c r="B11" s="132" t="s">
        <v>86</v>
      </c>
      <c r="C11" s="95">
        <v>5</v>
      </c>
      <c r="D11" s="95">
        <v>324</v>
      </c>
      <c r="E11" s="95">
        <v>329</v>
      </c>
      <c r="F11" s="133">
        <v>299</v>
      </c>
      <c r="G11" s="134">
        <v>329</v>
      </c>
      <c r="H11" s="135">
        <v>324</v>
      </c>
      <c r="I11" s="135">
        <v>5</v>
      </c>
      <c r="J11" s="136">
        <v>299</v>
      </c>
    </row>
    <row r="12" spans="1:10">
      <c r="A12" s="207">
        <v>2</v>
      </c>
      <c r="B12" s="208" t="s">
        <v>87</v>
      </c>
      <c r="C12" s="209">
        <v>4</v>
      </c>
      <c r="D12" s="210">
        <v>284</v>
      </c>
      <c r="E12" s="210">
        <v>288</v>
      </c>
      <c r="F12" s="211">
        <v>260</v>
      </c>
      <c r="G12" s="212">
        <v>288</v>
      </c>
      <c r="H12" s="213">
        <v>284</v>
      </c>
      <c r="I12" s="213">
        <v>4</v>
      </c>
      <c r="J12" s="214">
        <v>260</v>
      </c>
    </row>
    <row r="13" spans="1:10">
      <c r="A13" s="137">
        <v>3</v>
      </c>
      <c r="B13" s="138" t="s">
        <v>88</v>
      </c>
      <c r="C13" s="96">
        <v>33</v>
      </c>
      <c r="D13" s="95">
        <v>583</v>
      </c>
      <c r="E13" s="95">
        <v>616</v>
      </c>
      <c r="F13" s="139">
        <v>577</v>
      </c>
      <c r="G13" s="140">
        <v>616</v>
      </c>
      <c r="H13" s="135">
        <v>583</v>
      </c>
      <c r="I13" s="135">
        <v>33</v>
      </c>
      <c r="J13" s="141">
        <v>577</v>
      </c>
    </row>
    <row r="14" spans="1:10">
      <c r="A14" s="207">
        <v>4</v>
      </c>
      <c r="B14" s="208" t="s">
        <v>89</v>
      </c>
      <c r="C14" s="209">
        <v>17</v>
      </c>
      <c r="D14" s="210">
        <v>942</v>
      </c>
      <c r="E14" s="210">
        <v>959</v>
      </c>
      <c r="F14" s="211">
        <v>892</v>
      </c>
      <c r="G14" s="212">
        <v>959</v>
      </c>
      <c r="H14" s="213">
        <v>942</v>
      </c>
      <c r="I14" s="213">
        <v>17</v>
      </c>
      <c r="J14" s="214">
        <v>892</v>
      </c>
    </row>
    <row r="15" spans="1:10">
      <c r="A15" s="137">
        <v>5</v>
      </c>
      <c r="B15" s="138" t="s">
        <v>90</v>
      </c>
      <c r="C15" s="96">
        <v>4</v>
      </c>
      <c r="D15" s="95">
        <v>663</v>
      </c>
      <c r="E15" s="95">
        <v>667</v>
      </c>
      <c r="F15" s="139">
        <v>612</v>
      </c>
      <c r="G15" s="140">
        <v>667</v>
      </c>
      <c r="H15" s="135">
        <v>663</v>
      </c>
      <c r="I15" s="135">
        <v>4</v>
      </c>
      <c r="J15" s="141">
        <v>612</v>
      </c>
    </row>
    <row r="16" spans="1:10">
      <c r="A16" s="207">
        <v>6</v>
      </c>
      <c r="B16" s="208" t="s">
        <v>7</v>
      </c>
      <c r="C16" s="209">
        <v>20</v>
      </c>
      <c r="D16" s="210">
        <v>1350</v>
      </c>
      <c r="E16" s="210">
        <v>1370</v>
      </c>
      <c r="F16" s="211">
        <v>1254</v>
      </c>
      <c r="G16" s="212">
        <v>1370</v>
      </c>
      <c r="H16" s="213">
        <v>1350</v>
      </c>
      <c r="I16" s="213">
        <v>20</v>
      </c>
      <c r="J16" s="214">
        <v>1254</v>
      </c>
    </row>
    <row r="17" spans="1:10">
      <c r="A17" s="137">
        <v>7</v>
      </c>
      <c r="B17" s="138" t="s">
        <v>8</v>
      </c>
      <c r="C17" s="96">
        <v>6</v>
      </c>
      <c r="D17" s="95">
        <v>382</v>
      </c>
      <c r="E17" s="95">
        <v>388</v>
      </c>
      <c r="F17" s="139">
        <v>360</v>
      </c>
      <c r="G17" s="140">
        <v>388</v>
      </c>
      <c r="H17" s="135">
        <v>382</v>
      </c>
      <c r="I17" s="135">
        <v>6</v>
      </c>
      <c r="J17" s="141">
        <v>360</v>
      </c>
    </row>
    <row r="18" spans="1:10">
      <c r="A18" s="207">
        <v>8</v>
      </c>
      <c r="B18" s="208" t="s">
        <v>9</v>
      </c>
      <c r="C18" s="209">
        <v>2</v>
      </c>
      <c r="D18" s="210">
        <v>218</v>
      </c>
      <c r="E18" s="210">
        <v>220</v>
      </c>
      <c r="F18" s="211">
        <v>203</v>
      </c>
      <c r="G18" s="212">
        <v>220</v>
      </c>
      <c r="H18" s="213">
        <v>218</v>
      </c>
      <c r="I18" s="213">
        <v>2</v>
      </c>
      <c r="J18" s="214">
        <v>203</v>
      </c>
    </row>
    <row r="19" spans="1:10">
      <c r="A19" s="137">
        <v>9</v>
      </c>
      <c r="B19" s="138" t="s">
        <v>10</v>
      </c>
      <c r="C19" s="96">
        <v>1</v>
      </c>
      <c r="D19" s="95">
        <v>201</v>
      </c>
      <c r="E19" s="95">
        <v>202</v>
      </c>
      <c r="F19" s="139">
        <v>192</v>
      </c>
      <c r="G19" s="140">
        <v>202</v>
      </c>
      <c r="H19" s="135">
        <v>201</v>
      </c>
      <c r="I19" s="135">
        <v>1</v>
      </c>
      <c r="J19" s="141">
        <v>192</v>
      </c>
    </row>
    <row r="20" spans="1:10">
      <c r="A20" s="207">
        <v>10</v>
      </c>
      <c r="B20" s="208" t="s">
        <v>11</v>
      </c>
      <c r="C20" s="209">
        <v>4</v>
      </c>
      <c r="D20" s="210">
        <v>259</v>
      </c>
      <c r="E20" s="210">
        <v>263</v>
      </c>
      <c r="F20" s="211">
        <v>244</v>
      </c>
      <c r="G20" s="212">
        <v>263</v>
      </c>
      <c r="H20" s="213">
        <v>259</v>
      </c>
      <c r="I20" s="213">
        <v>4</v>
      </c>
      <c r="J20" s="214">
        <v>244</v>
      </c>
    </row>
    <row r="21" spans="1:10">
      <c r="A21" s="137">
        <v>11</v>
      </c>
      <c r="B21" s="138" t="s">
        <v>12</v>
      </c>
      <c r="C21" s="96">
        <v>3</v>
      </c>
      <c r="D21" s="95">
        <v>275</v>
      </c>
      <c r="E21" s="95">
        <v>278</v>
      </c>
      <c r="F21" s="139">
        <v>258</v>
      </c>
      <c r="G21" s="140">
        <v>278</v>
      </c>
      <c r="H21" s="135">
        <v>275</v>
      </c>
      <c r="I21" s="135">
        <v>3</v>
      </c>
      <c r="J21" s="141">
        <v>258</v>
      </c>
    </row>
    <row r="22" spans="1:10">
      <c r="A22" s="207">
        <v>12</v>
      </c>
      <c r="B22" s="208" t="s">
        <v>13</v>
      </c>
      <c r="C22" s="209">
        <v>6</v>
      </c>
      <c r="D22" s="210">
        <v>384</v>
      </c>
      <c r="E22" s="210">
        <v>390</v>
      </c>
      <c r="F22" s="211">
        <v>361</v>
      </c>
      <c r="G22" s="212">
        <v>390</v>
      </c>
      <c r="H22" s="213">
        <v>384</v>
      </c>
      <c r="I22" s="213">
        <v>6</v>
      </c>
      <c r="J22" s="214">
        <v>361</v>
      </c>
    </row>
    <row r="23" spans="1:10">
      <c r="A23" s="137">
        <v>13</v>
      </c>
      <c r="B23" s="138" t="s">
        <v>14</v>
      </c>
      <c r="C23" s="96">
        <v>13</v>
      </c>
      <c r="D23" s="95">
        <v>332</v>
      </c>
      <c r="E23" s="95">
        <v>345</v>
      </c>
      <c r="F23" s="139">
        <v>317</v>
      </c>
      <c r="G23" s="140">
        <v>345</v>
      </c>
      <c r="H23" s="135">
        <v>332</v>
      </c>
      <c r="I23" s="135">
        <v>13</v>
      </c>
      <c r="J23" s="141">
        <v>317</v>
      </c>
    </row>
    <row r="24" spans="1:10">
      <c r="A24" s="207">
        <v>14</v>
      </c>
      <c r="B24" s="208" t="s">
        <v>15</v>
      </c>
      <c r="C24" s="209">
        <v>5</v>
      </c>
      <c r="D24" s="210">
        <v>385</v>
      </c>
      <c r="E24" s="210">
        <v>390</v>
      </c>
      <c r="F24" s="211">
        <v>369</v>
      </c>
      <c r="G24" s="212">
        <v>390</v>
      </c>
      <c r="H24" s="213">
        <v>385</v>
      </c>
      <c r="I24" s="213">
        <v>5</v>
      </c>
      <c r="J24" s="214">
        <v>369</v>
      </c>
    </row>
    <row r="25" spans="1:10">
      <c r="A25" s="137">
        <v>15</v>
      </c>
      <c r="B25" s="138" t="s">
        <v>16</v>
      </c>
      <c r="C25" s="96">
        <v>5</v>
      </c>
      <c r="D25" s="95">
        <v>290</v>
      </c>
      <c r="E25" s="95">
        <v>295</v>
      </c>
      <c r="F25" s="139">
        <v>273</v>
      </c>
      <c r="G25" s="140">
        <v>295</v>
      </c>
      <c r="H25" s="135">
        <v>290</v>
      </c>
      <c r="I25" s="135">
        <v>5</v>
      </c>
      <c r="J25" s="141">
        <v>273</v>
      </c>
    </row>
    <row r="26" spans="1:10">
      <c r="A26" s="207">
        <v>16</v>
      </c>
      <c r="B26" s="208" t="s">
        <v>17</v>
      </c>
      <c r="C26" s="209">
        <v>5</v>
      </c>
      <c r="D26" s="210">
        <v>124</v>
      </c>
      <c r="E26" s="210">
        <v>129</v>
      </c>
      <c r="F26" s="211">
        <v>121</v>
      </c>
      <c r="G26" s="212">
        <v>129</v>
      </c>
      <c r="H26" s="213">
        <v>124</v>
      </c>
      <c r="I26" s="213">
        <v>5</v>
      </c>
      <c r="J26" s="214">
        <v>121</v>
      </c>
    </row>
    <row r="27" spans="1:10">
      <c r="A27" s="137">
        <v>17</v>
      </c>
      <c r="B27" s="138" t="s">
        <v>18</v>
      </c>
      <c r="C27" s="96">
        <v>14</v>
      </c>
      <c r="D27" s="95">
        <v>312</v>
      </c>
      <c r="E27" s="95">
        <v>326</v>
      </c>
      <c r="F27" s="139">
        <v>296</v>
      </c>
      <c r="G27" s="140">
        <v>326</v>
      </c>
      <c r="H27" s="135">
        <v>312</v>
      </c>
      <c r="I27" s="135">
        <v>14</v>
      </c>
      <c r="J27" s="141">
        <v>296</v>
      </c>
    </row>
    <row r="28" spans="1:10">
      <c r="A28" s="207">
        <v>18</v>
      </c>
      <c r="B28" s="208" t="s">
        <v>19</v>
      </c>
      <c r="C28" s="209">
        <v>147</v>
      </c>
      <c r="D28" s="210">
        <v>215</v>
      </c>
      <c r="E28" s="210">
        <v>362</v>
      </c>
      <c r="F28" s="211">
        <v>338</v>
      </c>
      <c r="G28" s="212">
        <v>362</v>
      </c>
      <c r="H28" s="213">
        <v>215</v>
      </c>
      <c r="I28" s="213">
        <v>147</v>
      </c>
      <c r="J28" s="214">
        <v>338</v>
      </c>
    </row>
    <row r="29" spans="1:10" ht="18.75" thickBot="1">
      <c r="A29" s="142"/>
      <c r="B29" s="143" t="s">
        <v>0</v>
      </c>
      <c r="C29" s="144">
        <v>294</v>
      </c>
      <c r="D29" s="144">
        <v>7523</v>
      </c>
      <c r="E29" s="144">
        <v>7817</v>
      </c>
      <c r="F29" s="144">
        <v>7226</v>
      </c>
      <c r="G29" s="145">
        <v>7817</v>
      </c>
      <c r="H29" s="215">
        <v>7523</v>
      </c>
      <c r="I29" s="216">
        <v>294</v>
      </c>
      <c r="J29" s="146">
        <v>7226</v>
      </c>
    </row>
  </sheetData>
  <mergeCells count="13">
    <mergeCell ref="B1:I1"/>
    <mergeCell ref="B6:G6"/>
    <mergeCell ref="D8:D10"/>
    <mergeCell ref="E8:E10"/>
    <mergeCell ref="F8:F10"/>
    <mergeCell ref="A2:J2"/>
    <mergeCell ref="A3:J3"/>
    <mergeCell ref="A8:A10"/>
    <mergeCell ref="B8:B10"/>
    <mergeCell ref="C8:C10"/>
    <mergeCell ref="G8:J8"/>
    <mergeCell ref="G9:I9"/>
    <mergeCell ref="J9:J10"/>
  </mergeCells>
  <phoneticPr fontId="21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5" workbookViewId="0">
      <selection activeCell="N30" sqref="N30"/>
    </sheetView>
  </sheetViews>
  <sheetFormatPr defaultColWidth="12" defaultRowHeight="12.75"/>
  <cols>
    <col min="1" max="1" width="4" style="303" customWidth="1"/>
    <col min="2" max="2" width="25.28515625" style="302" customWidth="1"/>
    <col min="3" max="3" width="11.7109375" style="302" customWidth="1"/>
    <col min="4" max="4" width="11.42578125" style="302" customWidth="1"/>
    <col min="5" max="5" width="13.85546875" style="302" customWidth="1"/>
    <col min="6" max="6" width="12.7109375" style="302" customWidth="1"/>
    <col min="7" max="7" width="8.28515625" style="302" hidden="1" customWidth="1"/>
    <col min="8" max="8" width="7.5703125" style="302" hidden="1" customWidth="1"/>
    <col min="9" max="9" width="11" style="302" customWidth="1"/>
    <col min="10" max="10" width="10.85546875" style="302" customWidth="1"/>
    <col min="11" max="11" width="8" style="302" customWidth="1"/>
    <col min="12" max="12" width="6.5703125" style="302" customWidth="1"/>
    <col min="13" max="13" width="14.5703125" style="302" customWidth="1"/>
    <col min="14" max="14" width="14.42578125" style="302" customWidth="1"/>
    <col min="15" max="16384" width="12" style="302"/>
  </cols>
  <sheetData>
    <row r="1" spans="1:19" s="306" customFormat="1" ht="43.5" customHeight="1">
      <c r="A1" s="539" t="s">
        <v>262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307"/>
    </row>
    <row r="2" spans="1:19" ht="63.6" customHeight="1">
      <c r="A2" s="477" t="s">
        <v>1</v>
      </c>
      <c r="B2" s="433" t="s">
        <v>41</v>
      </c>
      <c r="C2" s="542" t="s">
        <v>228</v>
      </c>
      <c r="D2" s="543"/>
      <c r="E2" s="544" t="s">
        <v>221</v>
      </c>
      <c r="F2" s="545"/>
      <c r="G2" s="543"/>
      <c r="H2" s="546" t="s">
        <v>220</v>
      </c>
      <c r="I2" s="546"/>
      <c r="J2" s="546"/>
      <c r="K2" s="546"/>
      <c r="L2" s="546"/>
      <c r="M2" s="358" t="s">
        <v>219</v>
      </c>
      <c r="N2" s="546" t="s">
        <v>218</v>
      </c>
      <c r="O2" s="547"/>
      <c r="P2" s="544" t="s">
        <v>217</v>
      </c>
      <c r="Q2" s="545"/>
      <c r="R2" s="549"/>
      <c r="S2" s="550"/>
    </row>
    <row r="3" spans="1:19" ht="54" customHeight="1">
      <c r="A3" s="540"/>
      <c r="B3" s="541"/>
      <c r="C3" s="536" t="s">
        <v>74</v>
      </c>
      <c r="D3" s="551" t="s">
        <v>229</v>
      </c>
      <c r="E3" s="475" t="s">
        <v>230</v>
      </c>
      <c r="F3" s="546" t="s">
        <v>75</v>
      </c>
      <c r="G3" s="475" t="s">
        <v>231</v>
      </c>
      <c r="H3" s="475" t="s">
        <v>29</v>
      </c>
      <c r="I3" s="554" t="s">
        <v>216</v>
      </c>
      <c r="J3" s="554" t="s">
        <v>215</v>
      </c>
      <c r="K3" s="554" t="s">
        <v>214</v>
      </c>
      <c r="L3" s="554" t="s">
        <v>213</v>
      </c>
      <c r="M3" s="554" t="s">
        <v>212</v>
      </c>
      <c r="N3" s="554" t="s">
        <v>74</v>
      </c>
      <c r="O3" s="551" t="s">
        <v>229</v>
      </c>
      <c r="P3" s="475" t="s">
        <v>232</v>
      </c>
      <c r="Q3" s="536"/>
      <c r="R3" s="537" t="s">
        <v>211</v>
      </c>
      <c r="S3" s="538"/>
    </row>
    <row r="4" spans="1:19" s="305" customFormat="1" ht="15.75" customHeight="1">
      <c r="A4" s="477"/>
      <c r="B4" s="433"/>
      <c r="C4" s="536"/>
      <c r="D4" s="552"/>
      <c r="E4" s="536"/>
      <c r="F4" s="553"/>
      <c r="G4" s="536"/>
      <c r="H4" s="536"/>
      <c r="I4" s="536"/>
      <c r="J4" s="536"/>
      <c r="K4" s="536"/>
      <c r="L4" s="536"/>
      <c r="M4" s="536"/>
      <c r="N4" s="536"/>
      <c r="O4" s="551"/>
      <c r="P4" s="356" t="s">
        <v>74</v>
      </c>
      <c r="Q4" s="309" t="s">
        <v>229</v>
      </c>
      <c r="R4" s="308" t="s">
        <v>74</v>
      </c>
      <c r="S4" s="309" t="s">
        <v>229</v>
      </c>
    </row>
    <row r="5" spans="1:19" s="305" customFormat="1" ht="15.75" customHeight="1">
      <c r="A5" s="343">
        <v>1</v>
      </c>
      <c r="B5" s="38" t="s">
        <v>2</v>
      </c>
      <c r="C5" s="343">
        <v>443</v>
      </c>
      <c r="D5" s="343">
        <v>451</v>
      </c>
      <c r="E5" s="343">
        <v>524</v>
      </c>
      <c r="F5" s="343">
        <v>1495</v>
      </c>
      <c r="G5" s="310">
        <v>1697</v>
      </c>
      <c r="H5" s="311">
        <v>59</v>
      </c>
      <c r="I5" s="311">
        <v>43</v>
      </c>
      <c r="J5" s="311">
        <v>16</v>
      </c>
      <c r="K5" s="310">
        <v>0</v>
      </c>
      <c r="L5" s="310">
        <v>0</v>
      </c>
      <c r="M5" s="310">
        <v>81</v>
      </c>
      <c r="N5" s="310">
        <v>64</v>
      </c>
      <c r="O5" s="343">
        <v>64</v>
      </c>
      <c r="P5" s="312">
        <v>298</v>
      </c>
      <c r="Q5" s="312">
        <v>529</v>
      </c>
      <c r="R5" s="313"/>
      <c r="S5" s="313">
        <v>356</v>
      </c>
    </row>
    <row r="6" spans="1:19" s="305" customFormat="1" ht="15.75" customHeight="1">
      <c r="A6" s="320">
        <v>2</v>
      </c>
      <c r="B6" s="321" t="s">
        <v>3</v>
      </c>
      <c r="C6" s="320">
        <v>431</v>
      </c>
      <c r="D6" s="320">
        <v>440</v>
      </c>
      <c r="E6" s="320">
        <v>380</v>
      </c>
      <c r="F6" s="320">
        <v>1174</v>
      </c>
      <c r="G6" s="322">
        <v>1560</v>
      </c>
      <c r="H6" s="322">
        <v>34</v>
      </c>
      <c r="I6" s="322">
        <v>26</v>
      </c>
      <c r="J6" s="322">
        <v>8</v>
      </c>
      <c r="K6" s="322">
        <v>0</v>
      </c>
      <c r="L6" s="322">
        <v>0</v>
      </c>
      <c r="M6" s="322">
        <v>94</v>
      </c>
      <c r="N6" s="322">
        <v>74</v>
      </c>
      <c r="O6" s="320">
        <v>76</v>
      </c>
      <c r="P6" s="323">
        <v>302</v>
      </c>
      <c r="Q6" s="323">
        <v>566</v>
      </c>
      <c r="R6" s="323"/>
      <c r="S6" s="323">
        <v>377</v>
      </c>
    </row>
    <row r="7" spans="1:19" s="305" customFormat="1" ht="15.75" customHeight="1">
      <c r="A7" s="342">
        <v>3</v>
      </c>
      <c r="B7" s="45" t="s">
        <v>4</v>
      </c>
      <c r="C7" s="342">
        <v>769</v>
      </c>
      <c r="D7" s="342">
        <v>780</v>
      </c>
      <c r="E7" s="342">
        <v>1363</v>
      </c>
      <c r="F7" s="342">
        <v>3444</v>
      </c>
      <c r="G7" s="314">
        <v>6312</v>
      </c>
      <c r="H7" s="315">
        <v>67</v>
      </c>
      <c r="I7" s="315">
        <v>48</v>
      </c>
      <c r="J7" s="315">
        <v>18</v>
      </c>
      <c r="K7" s="314">
        <v>1</v>
      </c>
      <c r="L7" s="314">
        <v>0</v>
      </c>
      <c r="M7" s="314">
        <v>110</v>
      </c>
      <c r="N7" s="314">
        <v>110</v>
      </c>
      <c r="O7" s="342">
        <v>112</v>
      </c>
      <c r="P7" s="316">
        <v>426</v>
      </c>
      <c r="Q7" s="316">
        <v>757</v>
      </c>
      <c r="R7" s="313"/>
      <c r="S7" s="313">
        <v>519</v>
      </c>
    </row>
    <row r="8" spans="1:19" s="305" customFormat="1" ht="15.75" customHeight="1">
      <c r="A8" s="320">
        <v>4</v>
      </c>
      <c r="B8" s="321" t="s">
        <v>5</v>
      </c>
      <c r="C8" s="320">
        <v>3350</v>
      </c>
      <c r="D8" s="320">
        <v>3422</v>
      </c>
      <c r="E8" s="320">
        <v>860</v>
      </c>
      <c r="F8" s="320">
        <v>2444</v>
      </c>
      <c r="G8" s="322">
        <v>4312</v>
      </c>
      <c r="H8" s="322">
        <v>202</v>
      </c>
      <c r="I8" s="322">
        <v>163</v>
      </c>
      <c r="J8" s="322">
        <v>38</v>
      </c>
      <c r="K8" s="322">
        <v>1</v>
      </c>
      <c r="L8" s="322">
        <v>0</v>
      </c>
      <c r="M8" s="322">
        <v>188</v>
      </c>
      <c r="N8" s="322">
        <v>382</v>
      </c>
      <c r="O8" s="320">
        <v>393</v>
      </c>
      <c r="P8" s="323">
        <v>1154</v>
      </c>
      <c r="Q8" s="323">
        <v>1961</v>
      </c>
      <c r="R8" s="323"/>
      <c r="S8" s="323">
        <v>836</v>
      </c>
    </row>
    <row r="9" spans="1:19" s="305" customFormat="1" ht="15.75" customHeight="1">
      <c r="A9" s="342">
        <v>5</v>
      </c>
      <c r="B9" s="45" t="s">
        <v>6</v>
      </c>
      <c r="C9" s="342">
        <v>1692</v>
      </c>
      <c r="D9" s="342">
        <v>1712</v>
      </c>
      <c r="E9" s="342">
        <v>563</v>
      </c>
      <c r="F9" s="342">
        <v>1628</v>
      </c>
      <c r="G9" s="314">
        <v>3315</v>
      </c>
      <c r="H9" s="315">
        <v>182</v>
      </c>
      <c r="I9" s="315">
        <v>139</v>
      </c>
      <c r="J9" s="315">
        <v>42</v>
      </c>
      <c r="K9" s="314">
        <v>1</v>
      </c>
      <c r="L9" s="314">
        <v>0</v>
      </c>
      <c r="M9" s="314">
        <v>220</v>
      </c>
      <c r="N9" s="314">
        <v>220</v>
      </c>
      <c r="O9" s="342">
        <v>224</v>
      </c>
      <c r="P9" s="316">
        <v>871</v>
      </c>
      <c r="Q9" s="316">
        <v>1526</v>
      </c>
      <c r="R9" s="313"/>
      <c r="S9" s="313">
        <v>687</v>
      </c>
    </row>
    <row r="10" spans="1:19" s="305" customFormat="1" ht="15.75" customHeight="1">
      <c r="A10" s="320">
        <v>6</v>
      </c>
      <c r="B10" s="321" t="s">
        <v>7</v>
      </c>
      <c r="C10" s="320">
        <v>1849</v>
      </c>
      <c r="D10" s="320">
        <v>1874</v>
      </c>
      <c r="E10" s="320">
        <v>1726</v>
      </c>
      <c r="F10" s="320">
        <v>5413</v>
      </c>
      <c r="G10" s="322">
        <v>6302</v>
      </c>
      <c r="H10" s="322">
        <v>227</v>
      </c>
      <c r="I10" s="322">
        <v>168</v>
      </c>
      <c r="J10" s="322">
        <v>58</v>
      </c>
      <c r="K10" s="322">
        <v>1</v>
      </c>
      <c r="L10" s="322">
        <v>0</v>
      </c>
      <c r="M10" s="322">
        <v>265</v>
      </c>
      <c r="N10" s="322">
        <v>331</v>
      </c>
      <c r="O10" s="320">
        <v>332</v>
      </c>
      <c r="P10" s="323">
        <v>1255</v>
      </c>
      <c r="Q10" s="323">
        <v>2255</v>
      </c>
      <c r="R10" s="323"/>
      <c r="S10" s="323">
        <v>1570</v>
      </c>
    </row>
    <row r="11" spans="1:19" s="305" customFormat="1" ht="15.75" customHeight="1">
      <c r="A11" s="342">
        <v>7</v>
      </c>
      <c r="B11" s="45" t="s">
        <v>8</v>
      </c>
      <c r="C11" s="342">
        <v>640</v>
      </c>
      <c r="D11" s="342">
        <v>655</v>
      </c>
      <c r="E11" s="342">
        <v>494</v>
      </c>
      <c r="F11" s="342">
        <v>1379</v>
      </c>
      <c r="G11" s="314">
        <v>2065</v>
      </c>
      <c r="H11" s="315">
        <v>80</v>
      </c>
      <c r="I11" s="315">
        <v>67</v>
      </c>
      <c r="J11" s="315">
        <v>13</v>
      </c>
      <c r="K11" s="314">
        <v>0</v>
      </c>
      <c r="L11" s="314">
        <v>0</v>
      </c>
      <c r="M11" s="314">
        <v>84</v>
      </c>
      <c r="N11" s="314">
        <v>94</v>
      </c>
      <c r="O11" s="342">
        <v>96</v>
      </c>
      <c r="P11" s="316">
        <v>419</v>
      </c>
      <c r="Q11" s="316">
        <v>715</v>
      </c>
      <c r="R11" s="313"/>
      <c r="S11" s="313">
        <v>379</v>
      </c>
    </row>
    <row r="12" spans="1:19" s="305" customFormat="1" ht="15.75" customHeight="1">
      <c r="A12" s="320">
        <v>8</v>
      </c>
      <c r="B12" s="321" t="s">
        <v>9</v>
      </c>
      <c r="C12" s="320">
        <v>665</v>
      </c>
      <c r="D12" s="320">
        <v>674</v>
      </c>
      <c r="E12" s="320">
        <v>324</v>
      </c>
      <c r="F12" s="320">
        <v>817</v>
      </c>
      <c r="G12" s="322">
        <v>1403</v>
      </c>
      <c r="H12" s="322">
        <v>68</v>
      </c>
      <c r="I12" s="322">
        <v>46</v>
      </c>
      <c r="J12" s="322">
        <v>21</v>
      </c>
      <c r="K12" s="322">
        <v>1</v>
      </c>
      <c r="L12" s="322">
        <v>0</v>
      </c>
      <c r="M12" s="322">
        <v>68</v>
      </c>
      <c r="N12" s="322">
        <v>64</v>
      </c>
      <c r="O12" s="320">
        <v>65</v>
      </c>
      <c r="P12" s="323">
        <v>334</v>
      </c>
      <c r="Q12" s="323">
        <v>585</v>
      </c>
      <c r="R12" s="323"/>
      <c r="S12" s="323">
        <v>202</v>
      </c>
    </row>
    <row r="13" spans="1:19" s="305" customFormat="1" ht="15.75" customHeight="1">
      <c r="A13" s="342">
        <v>9</v>
      </c>
      <c r="B13" s="45" t="s">
        <v>10</v>
      </c>
      <c r="C13" s="342">
        <v>921</v>
      </c>
      <c r="D13" s="342">
        <v>933</v>
      </c>
      <c r="E13" s="342">
        <v>233</v>
      </c>
      <c r="F13" s="342">
        <v>735</v>
      </c>
      <c r="G13" s="314">
        <v>2394</v>
      </c>
      <c r="H13" s="314">
        <v>62</v>
      </c>
      <c r="I13" s="314">
        <v>54</v>
      </c>
      <c r="J13" s="314">
        <v>8</v>
      </c>
      <c r="K13" s="314">
        <v>0</v>
      </c>
      <c r="L13" s="314">
        <v>0</v>
      </c>
      <c r="M13" s="314">
        <v>127</v>
      </c>
      <c r="N13" s="314">
        <v>118</v>
      </c>
      <c r="O13" s="342">
        <v>120</v>
      </c>
      <c r="P13" s="316">
        <v>404</v>
      </c>
      <c r="Q13" s="316">
        <v>684</v>
      </c>
      <c r="R13" s="313"/>
      <c r="S13" s="313">
        <v>249</v>
      </c>
    </row>
    <row r="14" spans="1:19" s="305" customFormat="1" ht="15.75" customHeight="1">
      <c r="A14" s="320">
        <v>10</v>
      </c>
      <c r="B14" s="321" t="s">
        <v>11</v>
      </c>
      <c r="C14" s="320">
        <v>269</v>
      </c>
      <c r="D14" s="320">
        <v>269</v>
      </c>
      <c r="E14" s="320">
        <v>701</v>
      </c>
      <c r="F14" s="320">
        <v>1410</v>
      </c>
      <c r="G14" s="322">
        <v>1241</v>
      </c>
      <c r="H14" s="322">
        <v>36</v>
      </c>
      <c r="I14" s="322">
        <v>26</v>
      </c>
      <c r="J14" s="322">
        <v>10</v>
      </c>
      <c r="K14" s="322">
        <v>0</v>
      </c>
      <c r="L14" s="322">
        <v>0</v>
      </c>
      <c r="M14" s="322">
        <v>43</v>
      </c>
      <c r="N14" s="322">
        <v>46</v>
      </c>
      <c r="O14" s="320">
        <v>46</v>
      </c>
      <c r="P14" s="323">
        <v>207</v>
      </c>
      <c r="Q14" s="323">
        <v>372</v>
      </c>
      <c r="R14" s="323"/>
      <c r="S14" s="323">
        <v>267</v>
      </c>
    </row>
    <row r="15" spans="1:19" s="305" customFormat="1" ht="15.75" customHeight="1">
      <c r="A15" s="342">
        <v>11</v>
      </c>
      <c r="B15" s="45" t="s">
        <v>12</v>
      </c>
      <c r="C15" s="342">
        <v>667</v>
      </c>
      <c r="D15" s="342">
        <v>675</v>
      </c>
      <c r="E15" s="342">
        <v>146</v>
      </c>
      <c r="F15" s="342">
        <v>433</v>
      </c>
      <c r="G15" s="314">
        <v>1605</v>
      </c>
      <c r="H15" s="314">
        <v>56</v>
      </c>
      <c r="I15" s="314">
        <v>44</v>
      </c>
      <c r="J15" s="314">
        <v>12</v>
      </c>
      <c r="K15" s="314">
        <v>0</v>
      </c>
      <c r="L15" s="314">
        <v>0</v>
      </c>
      <c r="M15" s="314">
        <v>91</v>
      </c>
      <c r="N15" s="314">
        <v>71</v>
      </c>
      <c r="O15" s="342">
        <v>71</v>
      </c>
      <c r="P15" s="316">
        <v>333</v>
      </c>
      <c r="Q15" s="316">
        <v>577</v>
      </c>
      <c r="R15" s="313"/>
      <c r="S15" s="313">
        <v>270</v>
      </c>
    </row>
    <row r="16" spans="1:19" s="305" customFormat="1" ht="15.75" customHeight="1">
      <c r="A16" s="320">
        <v>12</v>
      </c>
      <c r="B16" s="321" t="s">
        <v>13</v>
      </c>
      <c r="C16" s="320">
        <v>621</v>
      </c>
      <c r="D16" s="320">
        <v>627</v>
      </c>
      <c r="E16" s="320">
        <v>442</v>
      </c>
      <c r="F16" s="320">
        <v>1276</v>
      </c>
      <c r="G16" s="322">
        <v>3399</v>
      </c>
      <c r="H16" s="322">
        <v>83</v>
      </c>
      <c r="I16" s="322">
        <v>67</v>
      </c>
      <c r="J16" s="322">
        <v>16</v>
      </c>
      <c r="K16" s="322">
        <v>0</v>
      </c>
      <c r="L16" s="322">
        <v>0</v>
      </c>
      <c r="M16" s="322">
        <v>115</v>
      </c>
      <c r="N16" s="322">
        <v>107</v>
      </c>
      <c r="O16" s="320">
        <v>109</v>
      </c>
      <c r="P16" s="323">
        <v>368</v>
      </c>
      <c r="Q16" s="323">
        <v>643</v>
      </c>
      <c r="R16" s="323"/>
      <c r="S16" s="323">
        <v>407</v>
      </c>
    </row>
    <row r="17" spans="1:19" s="305" customFormat="1" ht="15.75" customHeight="1">
      <c r="A17" s="342">
        <v>13</v>
      </c>
      <c r="B17" s="45" t="s">
        <v>14</v>
      </c>
      <c r="C17" s="342">
        <v>263</v>
      </c>
      <c r="D17" s="342">
        <v>266</v>
      </c>
      <c r="E17" s="342">
        <v>867</v>
      </c>
      <c r="F17" s="342">
        <v>2215</v>
      </c>
      <c r="G17" s="314">
        <v>1307</v>
      </c>
      <c r="H17" s="314">
        <v>22</v>
      </c>
      <c r="I17" s="314">
        <v>18</v>
      </c>
      <c r="J17" s="314">
        <v>4</v>
      </c>
      <c r="K17" s="314">
        <v>0</v>
      </c>
      <c r="L17" s="314">
        <v>0</v>
      </c>
      <c r="M17" s="314">
        <v>65</v>
      </c>
      <c r="N17" s="314">
        <v>45</v>
      </c>
      <c r="O17" s="342">
        <v>46</v>
      </c>
      <c r="P17" s="316">
        <v>241</v>
      </c>
      <c r="Q17" s="316">
        <v>463</v>
      </c>
      <c r="R17" s="313"/>
      <c r="S17" s="313">
        <v>343</v>
      </c>
    </row>
    <row r="18" spans="1:19" s="305" customFormat="1" ht="15.75" customHeight="1">
      <c r="A18" s="320">
        <v>14</v>
      </c>
      <c r="B18" s="321" t="s">
        <v>15</v>
      </c>
      <c r="C18" s="320">
        <v>480</v>
      </c>
      <c r="D18" s="320">
        <v>490</v>
      </c>
      <c r="E18" s="320">
        <v>414</v>
      </c>
      <c r="F18" s="320">
        <v>1340</v>
      </c>
      <c r="G18" s="322">
        <v>1882</v>
      </c>
      <c r="H18" s="322">
        <v>41</v>
      </c>
      <c r="I18" s="322">
        <v>35</v>
      </c>
      <c r="J18" s="322">
        <v>6</v>
      </c>
      <c r="K18" s="322">
        <v>0</v>
      </c>
      <c r="L18" s="322">
        <v>0</v>
      </c>
      <c r="M18" s="322">
        <v>70</v>
      </c>
      <c r="N18" s="322">
        <v>84</v>
      </c>
      <c r="O18" s="320">
        <v>84</v>
      </c>
      <c r="P18" s="323">
        <v>378</v>
      </c>
      <c r="Q18" s="323">
        <v>693</v>
      </c>
      <c r="R18" s="323"/>
      <c r="S18" s="323">
        <v>441</v>
      </c>
    </row>
    <row r="19" spans="1:19" s="305" customFormat="1" ht="15.75" customHeight="1">
      <c r="A19" s="342">
        <v>15</v>
      </c>
      <c r="B19" s="45" t="s">
        <v>16</v>
      </c>
      <c r="C19" s="342">
        <v>393</v>
      </c>
      <c r="D19" s="342">
        <v>401</v>
      </c>
      <c r="E19" s="342">
        <v>779</v>
      </c>
      <c r="F19" s="342">
        <v>2291</v>
      </c>
      <c r="G19" s="314">
        <v>1609</v>
      </c>
      <c r="H19" s="315">
        <v>51</v>
      </c>
      <c r="I19" s="315">
        <v>36</v>
      </c>
      <c r="J19" s="315">
        <v>15</v>
      </c>
      <c r="K19" s="314">
        <v>0</v>
      </c>
      <c r="L19" s="314">
        <v>0</v>
      </c>
      <c r="M19" s="314">
        <v>70</v>
      </c>
      <c r="N19" s="314">
        <v>96</v>
      </c>
      <c r="O19" s="342">
        <v>98</v>
      </c>
      <c r="P19" s="316">
        <v>280</v>
      </c>
      <c r="Q19" s="316">
        <v>520</v>
      </c>
      <c r="R19" s="313"/>
      <c r="S19" s="313">
        <v>345</v>
      </c>
    </row>
    <row r="20" spans="1:19" s="305" customFormat="1" ht="15.75" customHeight="1">
      <c r="A20" s="320">
        <v>16</v>
      </c>
      <c r="B20" s="321" t="s">
        <v>17</v>
      </c>
      <c r="C20" s="320">
        <v>709</v>
      </c>
      <c r="D20" s="320">
        <v>720</v>
      </c>
      <c r="E20" s="320">
        <v>172</v>
      </c>
      <c r="F20" s="320">
        <v>486</v>
      </c>
      <c r="G20" s="322">
        <v>1113</v>
      </c>
      <c r="H20" s="322">
        <v>81</v>
      </c>
      <c r="I20" s="322">
        <v>52</v>
      </c>
      <c r="J20" s="322">
        <v>29</v>
      </c>
      <c r="K20" s="322">
        <v>0</v>
      </c>
      <c r="L20" s="322">
        <v>0</v>
      </c>
      <c r="M20" s="322">
        <v>50</v>
      </c>
      <c r="N20" s="322">
        <v>43</v>
      </c>
      <c r="O20" s="320">
        <v>44</v>
      </c>
      <c r="P20" s="323">
        <v>284</v>
      </c>
      <c r="Q20" s="323">
        <v>527</v>
      </c>
      <c r="R20" s="323"/>
      <c r="S20" s="323">
        <v>101</v>
      </c>
    </row>
    <row r="21" spans="1:19" s="305" customFormat="1" ht="18">
      <c r="A21" s="342">
        <v>17</v>
      </c>
      <c r="B21" s="45" t="s">
        <v>18</v>
      </c>
      <c r="C21" s="342">
        <v>690</v>
      </c>
      <c r="D21" s="342">
        <v>694</v>
      </c>
      <c r="E21" s="342">
        <v>695</v>
      </c>
      <c r="F21" s="342">
        <v>1829</v>
      </c>
      <c r="G21" s="314">
        <v>2470</v>
      </c>
      <c r="H21" s="314">
        <v>89</v>
      </c>
      <c r="I21" s="314">
        <v>71</v>
      </c>
      <c r="J21" s="314">
        <v>18</v>
      </c>
      <c r="K21" s="314">
        <v>0</v>
      </c>
      <c r="L21" s="314">
        <v>0</v>
      </c>
      <c r="M21" s="314">
        <v>109</v>
      </c>
      <c r="N21" s="314">
        <v>80</v>
      </c>
      <c r="O21" s="342">
        <v>80</v>
      </c>
      <c r="P21" s="316">
        <v>347</v>
      </c>
      <c r="Q21" s="316">
        <v>613</v>
      </c>
      <c r="R21" s="313"/>
      <c r="S21" s="313">
        <v>306</v>
      </c>
    </row>
    <row r="22" spans="1:19" ht="27.95" customHeight="1">
      <c r="A22" s="320">
        <v>18</v>
      </c>
      <c r="B22" s="321" t="s">
        <v>19</v>
      </c>
      <c r="C22" s="320">
        <v>1121</v>
      </c>
      <c r="D22" s="320">
        <v>1132</v>
      </c>
      <c r="E22" s="320">
        <v>245</v>
      </c>
      <c r="F22" s="320">
        <v>750</v>
      </c>
      <c r="G22" s="322">
        <v>2823</v>
      </c>
      <c r="H22" s="322">
        <v>84</v>
      </c>
      <c r="I22" s="322">
        <v>65</v>
      </c>
      <c r="J22" s="322">
        <v>19</v>
      </c>
      <c r="K22" s="322">
        <v>0</v>
      </c>
      <c r="L22" s="322">
        <v>0</v>
      </c>
      <c r="M22" s="322">
        <v>106</v>
      </c>
      <c r="N22" s="322">
        <v>170</v>
      </c>
      <c r="O22" s="320">
        <v>171</v>
      </c>
      <c r="P22" s="323">
        <v>502</v>
      </c>
      <c r="Q22" s="323">
        <v>895</v>
      </c>
      <c r="R22" s="323"/>
      <c r="S22" s="323">
        <v>376</v>
      </c>
    </row>
    <row r="23" spans="1:19" s="304" customFormat="1" ht="24.75" customHeight="1">
      <c r="A23" s="458" t="s">
        <v>0</v>
      </c>
      <c r="B23" s="458"/>
      <c r="C23" s="341">
        <v>15973</v>
      </c>
      <c r="D23" s="341">
        <v>16215</v>
      </c>
      <c r="E23" s="341">
        <v>10928</v>
      </c>
      <c r="F23" s="341">
        <v>30559</v>
      </c>
      <c r="G23" s="341">
        <v>46809</v>
      </c>
      <c r="H23" s="341">
        <v>1524</v>
      </c>
      <c r="I23" s="341">
        <v>1168</v>
      </c>
      <c r="J23" s="341">
        <v>351</v>
      </c>
      <c r="K23" s="341">
        <v>5</v>
      </c>
      <c r="L23" s="341">
        <v>0</v>
      </c>
      <c r="M23" s="341">
        <v>1956</v>
      </c>
      <c r="N23" s="341">
        <v>2199</v>
      </c>
      <c r="O23" s="341">
        <v>2231</v>
      </c>
      <c r="P23" s="341">
        <v>8403</v>
      </c>
      <c r="Q23" s="341">
        <v>14881</v>
      </c>
      <c r="R23" s="341">
        <v>4632</v>
      </c>
      <c r="S23" s="341">
        <v>8031</v>
      </c>
    </row>
    <row r="24" spans="1:19">
      <c r="A24" s="317"/>
      <c r="B24" s="548" t="s">
        <v>210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318"/>
      <c r="R24" s="319"/>
      <c r="S24" s="319"/>
    </row>
  </sheetData>
  <mergeCells count="25">
    <mergeCell ref="A23:B23"/>
    <mergeCell ref="B24:P24"/>
    <mergeCell ref="P2:S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Q3"/>
    <mergeCell ref="R3:S3"/>
    <mergeCell ref="A1:R1"/>
    <mergeCell ref="A2:A4"/>
    <mergeCell ref="B2:B4"/>
    <mergeCell ref="C2:D2"/>
    <mergeCell ref="E2:G2"/>
    <mergeCell ref="H2:L2"/>
    <mergeCell ref="N2:O2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ЕДВ</vt:lpstr>
      <vt:lpstr>РЕДК</vt:lpstr>
      <vt:lpstr>ЕДК-многодет</vt:lpstr>
      <vt:lpstr>ЕДК-село</vt:lpstr>
      <vt:lpstr>субсидии</vt:lpstr>
      <vt:lpstr>ДП</vt:lpstr>
      <vt:lpstr>Отчет о предоставлении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Чис.многод.сем</vt:lpstr>
      <vt:lpstr>ОСАГО+КЭТС+Гемодиализ</vt:lpstr>
      <vt:lpstr>зубопротезирование</vt:lpstr>
      <vt:lpstr>доноры</vt:lpstr>
      <vt:lpstr>маткапитал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Родькина Елена Геннадьевна</cp:lastModifiedBy>
  <cp:lastPrinted>2017-12-14T07:14:00Z</cp:lastPrinted>
  <dcterms:created xsi:type="dcterms:W3CDTF">2012-06-09T06:34:01Z</dcterms:created>
  <dcterms:modified xsi:type="dcterms:W3CDTF">2018-06-27T07:53:48Z</dcterms:modified>
</cp:coreProperties>
</file>